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32" windowHeight="9300"/>
  </bookViews>
  <sheets>
    <sheet name="WP" sheetId="4" r:id="rId1"/>
  </sheets>
  <definedNames>
    <definedName name="_xlnm.Print_Titles" localSheetId="0">WP!$3:$3</definedName>
  </definedNames>
  <calcPr calcId="145621" calcMode="manual"/>
</workbook>
</file>

<file path=xl/calcChain.xml><?xml version="1.0" encoding="utf-8"?>
<calcChain xmlns="http://schemas.openxmlformats.org/spreadsheetml/2006/main">
  <c r="K64" i="4" l="1"/>
  <c r="K63" i="4"/>
  <c r="K90" i="4" l="1"/>
  <c r="K88" i="4"/>
  <c r="K87" i="4"/>
  <c r="K86" i="4"/>
  <c r="K85" i="4"/>
  <c r="K83" i="4"/>
  <c r="K82" i="4"/>
  <c r="K81" i="4"/>
  <c r="K80" i="4"/>
  <c r="K79" i="4"/>
  <c r="K74" i="4"/>
  <c r="K77" i="4"/>
  <c r="K76" i="4"/>
  <c r="K75" i="4"/>
  <c r="K72" i="4"/>
  <c r="K71" i="4"/>
  <c r="K70" i="4"/>
  <c r="K69" i="4"/>
  <c r="K68" i="4"/>
  <c r="K67" i="4"/>
  <c r="K66" i="4"/>
  <c r="K65" i="4"/>
  <c r="K62" i="4"/>
  <c r="K61" i="4"/>
  <c r="K60" i="4"/>
  <c r="K59" i="4"/>
  <c r="K58" i="4"/>
  <c r="K57" i="4"/>
  <c r="K55" i="4"/>
  <c r="K54" i="4"/>
  <c r="K52" i="4"/>
  <c r="K51" i="4"/>
  <c r="K50" i="4"/>
  <c r="K49" i="4"/>
  <c r="K48" i="4"/>
  <c r="K47" i="4"/>
  <c r="K46" i="4"/>
  <c r="K4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3" i="4"/>
  <c r="K12" i="4"/>
  <c r="K11" i="4"/>
  <c r="K10" i="4"/>
  <c r="K7" i="4"/>
  <c r="K6" i="4"/>
  <c r="K92" i="4"/>
  <c r="K44" i="4"/>
  <c r="K9" i="4"/>
  <c r="K93" i="4" l="1"/>
  <c r="K101" i="4" l="1"/>
  <c r="K100" i="4"/>
  <c r="K99" i="4"/>
  <c r="K98" i="4"/>
  <c r="K97" i="4"/>
  <c r="K96" i="4"/>
  <c r="K95" i="4"/>
  <c r="K94" i="4"/>
  <c r="K102" i="4" l="1"/>
</calcChain>
</file>

<file path=xl/sharedStrings.xml><?xml version="1.0" encoding="utf-8"?>
<sst xmlns="http://schemas.openxmlformats.org/spreadsheetml/2006/main" count="261" uniqueCount="158">
  <si>
    <t>№</t>
  </si>
  <si>
    <t>Индекс</t>
  </si>
  <si>
    <t>Служебна бележка за изградени присъединителни съоръжения</t>
  </si>
  <si>
    <t>Име на документа</t>
  </si>
  <si>
    <t>OD-EP-034</t>
  </si>
  <si>
    <t xml:space="preserve">Книжка за ежедневен преглед на ППС </t>
  </si>
  <si>
    <t>OD-IP-070</t>
  </si>
  <si>
    <t>Протокол за демонтаж на електромер</t>
  </si>
  <si>
    <t>OD-EP-077</t>
  </si>
  <si>
    <t>Протокол за монтаж, демонтаж, проверка на директен електромер</t>
  </si>
  <si>
    <t>OD-EP-079</t>
  </si>
  <si>
    <t>Задължително предписание</t>
  </si>
  <si>
    <t>OD-EP-080</t>
  </si>
  <si>
    <t>Таблица 4 към Наряд</t>
  </si>
  <si>
    <t>OD-IP-081</t>
  </si>
  <si>
    <t>Протокол за въвеждане в експлоатация на обект</t>
  </si>
  <si>
    <t>OD-EP-082</t>
  </si>
  <si>
    <t>Протокол за въвеждане в експлоатация на новоизградено директно мерене</t>
  </si>
  <si>
    <t>OD-EP-083</t>
  </si>
  <si>
    <t>Констативен протокол за щети по ел. съоръжения</t>
  </si>
  <si>
    <t>OD-EP-084</t>
  </si>
  <si>
    <t>Разписка за предадени/ получени демонтирани складови материали (годни за повторна употреба)</t>
  </si>
  <si>
    <t>OD-IP-088</t>
  </si>
  <si>
    <t>Наряд за работа по ел. съоръжения до 1000 V</t>
  </si>
  <si>
    <t>OD-IP-092</t>
  </si>
  <si>
    <t>Наряд за работа по ел. съоръжения над 1000 V</t>
  </si>
  <si>
    <t>OD-IP-094</t>
  </si>
  <si>
    <t>OD-IP-096</t>
  </si>
  <si>
    <t>Дневник за регистриране на наряди</t>
  </si>
  <si>
    <t>OD-IP-097</t>
  </si>
  <si>
    <t>Дневник за регистриране на работите на оперативно-ремонтния персонал</t>
  </si>
  <si>
    <t>OD-IP-098</t>
  </si>
  <si>
    <t>Сменен дневник</t>
  </si>
  <si>
    <t>OD-IP-099</t>
  </si>
  <si>
    <t>Констативен протокол за щети по ел. уреди</t>
  </si>
  <si>
    <t>OD-EP-100</t>
  </si>
  <si>
    <t>Оперативен дневник подстанции</t>
  </si>
  <si>
    <t>OD-IP-101</t>
  </si>
  <si>
    <t>Дневник за отчитане и поддържане на защитните средства</t>
  </si>
  <si>
    <t>OD-IP-102</t>
  </si>
  <si>
    <t>Наряд изкопни работи по кабелни линии</t>
  </si>
  <si>
    <t>OD-IP-104</t>
  </si>
  <si>
    <t>Нареждане за извършване на работи от външни фирми</t>
  </si>
  <si>
    <t>OD-IP-105</t>
  </si>
  <si>
    <t>Уведомление за неотчетен електромер поради неосигурен достъп (стикер)</t>
  </si>
  <si>
    <t>OD-EP-106</t>
  </si>
  <si>
    <t>Дневник за повреди, дефекти по съоръженията, ТМ и ТК</t>
  </si>
  <si>
    <t>OD-IP-110</t>
  </si>
  <si>
    <t>Дневник за периодичен контрол на акумулаторната батерия</t>
  </si>
  <si>
    <t>OD-IP-111</t>
  </si>
  <si>
    <t>Дневник за проведените противоаварийни тренировки</t>
  </si>
  <si>
    <t>OD-IP-112</t>
  </si>
  <si>
    <t>Оперативен дневник (Управление и координация на мрежата)</t>
  </si>
  <si>
    <t>OD-IP-113</t>
  </si>
  <si>
    <t>Дневник за разпорежданията (УКМ и подстанции)</t>
  </si>
  <si>
    <t>OD-IP-116</t>
  </si>
  <si>
    <t>Дневник за нарушенията в оперативната дисциплина (Управление и координация на мрежата)</t>
  </si>
  <si>
    <t>OD-IP-118</t>
  </si>
  <si>
    <t>Пътна книжка</t>
  </si>
  <si>
    <t>OD-IP-120</t>
  </si>
  <si>
    <t>Констативен протокол неосигурен достъп</t>
  </si>
  <si>
    <t>OD-EP-121</t>
  </si>
  <si>
    <t>Протокол за изнесено табло на границата на собственост</t>
  </si>
  <si>
    <t>OD-EP-122</t>
  </si>
  <si>
    <t>Задължително предписание (РОЦ)</t>
  </si>
  <si>
    <t>OD-EP-123</t>
  </si>
  <si>
    <t>Протокол за оценка на работен обект</t>
  </si>
  <si>
    <t>OD-ЕP-124</t>
  </si>
  <si>
    <t>Уведомление за прекъсване поради планова реконструкция/ ремонт (стикер)</t>
  </si>
  <si>
    <t>OD-ЕP-127</t>
  </si>
  <si>
    <t>Уведомление за прекъсване поради профилактика (стикер)</t>
  </si>
  <si>
    <t>OD-ЕP-128</t>
  </si>
  <si>
    <t>Уведомление преустановено ел.захранване поради липса обект на потребление/ недобро техехническо състояние (стикер)</t>
  </si>
  <si>
    <t>OD-ЕP-129</t>
  </si>
  <si>
    <t>Уведомление за временно преустановяване на снабдяването поради просрочено плащане (стикер)</t>
  </si>
  <si>
    <t>OD-ЕP-131</t>
  </si>
  <si>
    <t>Уведомление за прекъсване на снабдяването поради нерегламентирано присъединяване (стикер)</t>
  </si>
  <si>
    <t>OD-ЕP-132</t>
  </si>
  <si>
    <t>Уведомление - педупреждение за прекъсване поради липса на достъп за извършване на отчет (стикер)</t>
  </si>
  <si>
    <t>OD-ЕP-133</t>
  </si>
  <si>
    <t>Уведомление за прекъснато ел. захранване поради двукратно неосигурен достъп за извършване на отчет (стикер)</t>
  </si>
  <si>
    <t>OD-ЕP-134</t>
  </si>
  <si>
    <t>Уведомление за преустановяване на ел. захранването поради изтичане на 10 дневен срок за осигуряване на достъп (стикер)</t>
  </si>
  <si>
    <t>OD-ЕP-135</t>
  </si>
  <si>
    <t>Уведомление за предстоящо изнасяне на ел. табла (стикер)</t>
  </si>
  <si>
    <t>OD-ЕP-136</t>
  </si>
  <si>
    <t>Ремонтен дневник на повдигателно съоръжение</t>
  </si>
  <si>
    <t>OD-IP-205</t>
  </si>
  <si>
    <t>Дневник на товарозахващащи съоръжения</t>
  </si>
  <si>
    <t>OD-IP-206</t>
  </si>
  <si>
    <t>Дневник за зачисляване на защитни средства и оборудване</t>
  </si>
  <si>
    <t>OD-IP-233</t>
  </si>
  <si>
    <t>Дневник за проведени противопожарни тренировки</t>
  </si>
  <si>
    <t>OD-IP-308</t>
  </si>
  <si>
    <t>Дневник за изпитване на електрозащитни средства</t>
  </si>
  <si>
    <t>OD-IP-336</t>
  </si>
  <si>
    <t>Дневник за регистриране на движението на ключовете за отчет</t>
  </si>
  <si>
    <t>OD-IP-388</t>
  </si>
  <si>
    <t>Приемо-предавателен протокол (при получаване на ключове за клиентски обекти)</t>
  </si>
  <si>
    <t>OD-ЕP-389</t>
  </si>
  <si>
    <t xml:space="preserve">Констативен протокол </t>
  </si>
  <si>
    <t>OD-EP-391</t>
  </si>
  <si>
    <t>Визитки</t>
  </si>
  <si>
    <t>клише</t>
  </si>
  <si>
    <t>тампон</t>
  </si>
  <si>
    <t>печат</t>
  </si>
  <si>
    <t>OD-ЕP-432</t>
  </si>
  <si>
    <t>OD-ЕЕ-449</t>
  </si>
  <si>
    <t>OD-ЕЕ-450</t>
  </si>
  <si>
    <t>Констативен протокол(свободен пазар)</t>
  </si>
  <si>
    <t>Констативен протокол за измерване качеството на доставяната енергия(свободен пазар)</t>
  </si>
  <si>
    <t>Констативен протокол за измерване качеството на доставяната енергия(регулиран пазар)</t>
  </si>
  <si>
    <t>Правоъгълен печат 47х18мм.</t>
  </si>
  <si>
    <t>Правоъгълен печат 40х60мм.</t>
  </si>
  <si>
    <t>Кръгъл печат R40мм</t>
  </si>
  <si>
    <t>Кръгъл печат R30мм</t>
  </si>
  <si>
    <t>Правоъгълен печат 50х30 мм</t>
  </si>
  <si>
    <t>Правоъгълен печат 50х30 мм с датник</t>
  </si>
  <si>
    <t>Правоъгълен печат 75х38 мм.</t>
  </si>
  <si>
    <t>Овален печат 55мм</t>
  </si>
  <si>
    <t>Правоъгълен печат 49х19мм</t>
  </si>
  <si>
    <t>Правоъгълен печат 60х33мм</t>
  </si>
  <si>
    <t>Брой</t>
  </si>
  <si>
    <t>Приложение 1 към Ценова оферта</t>
  </si>
  <si>
    <t>OD-ЕP-474</t>
  </si>
  <si>
    <t>Протокол за монтаж, демонтаж на  електромер</t>
  </si>
  <si>
    <t>OD-ЕP-479</t>
  </si>
  <si>
    <t>OD-ЕP-473</t>
  </si>
  <si>
    <t>Дневник за зачисляване и отчет на КП</t>
  </si>
  <si>
    <t>OD-ЕP-444</t>
  </si>
  <si>
    <t>Обща стойност в лв. без ДДС</t>
  </si>
  <si>
    <t>средно месечни</t>
  </si>
  <si>
    <t>Служебна бележка за изградени присъединителни съоръжения ЧБ</t>
  </si>
  <si>
    <t>Протокол за демонтаж на електромер ЧБ</t>
  </si>
  <si>
    <t>Протокол за монтаж, демонтаж, проверка на директен електромер ЧБ</t>
  </si>
  <si>
    <t>Задължително предписание ЧБ</t>
  </si>
  <si>
    <t>Протокол за въвеждане в експлоатация на обект ЧБ</t>
  </si>
  <si>
    <t>Протокол за въвеждане в експлоатация на новоизградено директно мерене ЧБ</t>
  </si>
  <si>
    <t>Констативен протокол за щети по ел. съоръжения ЧБ</t>
  </si>
  <si>
    <t>Дневник за ръчни ел. инструменти, преносими ел. лампи и преносими трансформатори</t>
  </si>
  <si>
    <t>Констативен протокол за щети по ел. уреди ЧБ</t>
  </si>
  <si>
    <t>Констативен протокол неосигурен достъп ЧБ</t>
  </si>
  <si>
    <t>Протокол за изнесено табло на границата на собственост ЧБ</t>
  </si>
  <si>
    <t>Задължително предписание (РОЦ) ЧБ</t>
  </si>
  <si>
    <t>Протокол за оценка на работен обект ЧБ</t>
  </si>
  <si>
    <t>Констативен протокол ЧБ</t>
  </si>
  <si>
    <t>Констативен протокол за измерване качеството на доставяната енергия(регулиран пазар) ЧБ</t>
  </si>
  <si>
    <t>Констативен протокол за измерване качеството на доставяната енергия(свободен пазар) ЧБ</t>
  </si>
  <si>
    <t>Уведомление ЕПРМ подмяна на СТИ (стикер)</t>
  </si>
  <si>
    <t>Протокол за монтаж, демонтаж на  електромер ЧБ</t>
  </si>
  <si>
    <t>Приемо-предавателен протокол (при получаване на ключове за клиентски обекти) ЧБ</t>
  </si>
  <si>
    <t>Констативен протокол(свободен пазар) ЧБ</t>
  </si>
  <si>
    <t>Уведомление ЕПРМ за преустановяване на временно захранване (стикер)</t>
  </si>
  <si>
    <t>годишно</t>
  </si>
  <si>
    <t xml:space="preserve"> - </t>
  </si>
  <si>
    <t>OD-ЕP-147</t>
  </si>
  <si>
    <t>Уведомление за неактуални или непълни клиентски данни (стикер)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</si>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</sst>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\д\о\ 0"/>
    <numFmt numFmtId="166" formatCode="\н\а\д\ 0"/>
    <numFmt numFmtId="167" formatCode="0.000"/>
  </numFmts>
  <fonts count="8" x14ac:knownFonts="1"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justify" wrapText="1"/>
    </xf>
    <xf numFmtId="0" fontId="6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justify" wrapText="1"/>
    </xf>
    <xf numFmtId="0" fontId="5" fillId="0" borderId="0" xfId="0" applyFont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167" fontId="5" fillId="0" borderId="2" xfId="0" applyNumberFormat="1" applyFont="1" applyFill="1" applyBorder="1" applyProtection="1">
      <protection locked="0"/>
    </xf>
    <xf numFmtId="167" fontId="5" fillId="0" borderId="1" xfId="0" applyNumberFormat="1" applyFont="1" applyFill="1" applyBorder="1" applyProtection="1">
      <protection locked="0"/>
    </xf>
    <xf numFmtId="167" fontId="5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3" fontId="5" fillId="0" borderId="0" xfId="0" applyNumberFormat="1" applyFont="1" applyBorder="1" applyProtection="1"/>
    <xf numFmtId="3" fontId="6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Protection="1"/>
    <xf numFmtId="3" fontId="6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Protection="1"/>
    <xf numFmtId="164" fontId="5" fillId="0" borderId="0" xfId="1" applyFont="1" applyFill="1" applyAlignment="1" applyProtection="1">
      <alignment horizontal="right" vertical="center"/>
    </xf>
    <xf numFmtId="0" fontId="2" fillId="0" borderId="0" xfId="0" applyFont="1" applyProtection="1"/>
    <xf numFmtId="164" fontId="6" fillId="0" borderId="1" xfId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Protection="1"/>
    <xf numFmtId="3" fontId="5" fillId="2" borderId="3" xfId="0" applyNumberFormat="1" applyFont="1" applyFill="1" applyBorder="1" applyProtection="1"/>
    <xf numFmtId="165" fontId="6" fillId="3" borderId="1" xfId="0" applyNumberFormat="1" applyFont="1" applyFill="1" applyBorder="1" applyAlignment="1" applyProtection="1">
      <alignment horizontal="center" vertical="center"/>
    </xf>
    <xf numFmtId="166" fontId="6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164" fontId="5" fillId="0" borderId="1" xfId="1" applyFont="1" applyFill="1" applyBorder="1" applyAlignment="1" applyProtection="1">
      <alignment horizontal="right" vertical="center"/>
    </xf>
    <xf numFmtId="3" fontId="6" fillId="3" borderId="1" xfId="0" applyNumberFormat="1" applyFont="1" applyFill="1" applyBorder="1" applyProtection="1"/>
    <xf numFmtId="0" fontId="2" fillId="0" borderId="0" xfId="0" applyFont="1" applyAlignment="1" applyProtection="1">
      <alignment horizontal="left"/>
    </xf>
    <xf numFmtId="164" fontId="3" fillId="0" borderId="4" xfId="1" applyFont="1" applyFill="1" applyBorder="1" applyAlignment="1" applyProtection="1">
      <alignment horizontal="right" vertical="center"/>
    </xf>
    <xf numFmtId="4" fontId="3" fillId="0" borderId="0" xfId="0" applyNumberFormat="1" applyFont="1" applyProtection="1"/>
    <xf numFmtId="164" fontId="2" fillId="0" borderId="0" xfId="1" applyFont="1" applyFill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3" fontId="6" fillId="0" borderId="6" xfId="0" applyNumberFormat="1" applyFont="1" applyBorder="1" applyAlignment="1" applyProtection="1">
      <alignment horizontal="center" vertical="center" wrapText="1"/>
    </xf>
    <xf numFmtId="3" fontId="6" fillId="0" borderId="7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topLeftCell="A75" workbookViewId="0">
      <selection activeCell="F97" sqref="F97"/>
    </sheetView>
  </sheetViews>
  <sheetFormatPr defaultColWidth="9.109375" defaultRowHeight="13.8" x14ac:dyDescent="0.25"/>
  <cols>
    <col min="1" max="1" width="5.5546875" style="24" customWidth="1"/>
    <col min="2" max="2" width="33.88671875" style="41" customWidth="1"/>
    <col min="3" max="3" width="12" style="24" bestFit="1" customWidth="1"/>
    <col min="4" max="5" width="10.6640625" style="24" customWidth="1"/>
    <col min="6" max="6" width="9.33203125" style="28" bestFit="1" customWidth="1"/>
    <col min="7" max="7" width="10" style="28" bestFit="1" customWidth="1"/>
    <col min="8" max="8" width="12" style="28" customWidth="1"/>
    <col min="9" max="9" width="9.44140625" style="28" customWidth="1"/>
    <col min="10" max="10" width="11.109375" style="28" bestFit="1" customWidth="1"/>
    <col min="11" max="11" width="13.88671875" style="44" bestFit="1" customWidth="1"/>
    <col min="12" max="12" width="13.109375" style="32" bestFit="1" customWidth="1"/>
    <col min="13" max="16384" width="9.109375" style="32"/>
  </cols>
  <sheetData>
    <row r="1" spans="1:11" x14ac:dyDescent="0.25">
      <c r="B1" s="25"/>
      <c r="C1" s="14"/>
      <c r="D1" s="14"/>
      <c r="E1" s="14"/>
      <c r="F1" s="26"/>
      <c r="G1" s="27"/>
      <c r="I1" s="29" t="s">
        <v>123</v>
      </c>
      <c r="J1" s="30"/>
      <c r="K1" s="31"/>
    </row>
    <row r="2" spans="1:11" x14ac:dyDescent="0.25">
      <c r="B2" s="25"/>
      <c r="C2" s="14"/>
      <c r="D2" s="14"/>
      <c r="E2" s="14"/>
      <c r="F2" s="30"/>
      <c r="G2" s="27"/>
      <c r="H2" s="30"/>
      <c r="I2" s="30"/>
      <c r="J2" s="30"/>
      <c r="K2" s="31"/>
    </row>
    <row r="3" spans="1:11" ht="59.4" customHeight="1" x14ac:dyDescent="0.25">
      <c r="A3" s="1" t="s">
        <v>0</v>
      </c>
      <c r="B3" s="5" t="s">
        <v>3</v>
      </c>
      <c r="C3" s="5" t="s">
        <v>1</v>
      </c>
      <c r="D3" s="45" t="s">
        <v>122</v>
      </c>
      <c r="E3" s="46"/>
      <c r="F3" s="47"/>
      <c r="G3" s="47"/>
      <c r="H3" s="47"/>
      <c r="I3" s="47"/>
      <c r="J3" s="48"/>
      <c r="K3" s="33" t="s">
        <v>130</v>
      </c>
    </row>
    <row r="4" spans="1:11" ht="27.6" x14ac:dyDescent="0.25">
      <c r="A4" s="2"/>
      <c r="B4" s="6"/>
      <c r="C4" s="7"/>
      <c r="D4" s="16" t="s">
        <v>131</v>
      </c>
      <c r="E4" s="16" t="s">
        <v>153</v>
      </c>
      <c r="F4" s="34"/>
      <c r="G4" s="34"/>
      <c r="H4" s="35"/>
      <c r="I4" s="35"/>
      <c r="J4" s="35"/>
      <c r="K4" s="34"/>
    </row>
    <row r="5" spans="1:11" s="38" customFormat="1" x14ac:dyDescent="0.25">
      <c r="A5" s="4"/>
      <c r="B5" s="8"/>
      <c r="C5" s="9"/>
      <c r="D5" s="9"/>
      <c r="E5" s="9"/>
      <c r="F5" s="36">
        <v>10</v>
      </c>
      <c r="G5" s="36">
        <v>100</v>
      </c>
      <c r="H5" s="36">
        <v>1000</v>
      </c>
      <c r="I5" s="36">
        <v>5000</v>
      </c>
      <c r="J5" s="37">
        <v>5001</v>
      </c>
      <c r="K5" s="36"/>
    </row>
    <row r="6" spans="1:11" ht="66" customHeight="1" x14ac:dyDescent="0.25">
      <c r="A6" s="3">
        <v>1</v>
      </c>
      <c r="B6" s="10" t="s">
        <v>2</v>
      </c>
      <c r="C6" s="11" t="s">
        <v>4</v>
      </c>
      <c r="D6" s="17">
        <v>10</v>
      </c>
      <c r="E6" s="17" t="s">
        <v>154</v>
      </c>
      <c r="F6" s="21"/>
      <c r="G6" s="22"/>
      <c r="H6" s="22"/>
      <c r="I6" s="23"/>
      <c r="J6" s="23"/>
      <c r="K6" s="39">
        <f>IF(D6&lt;=$F$5,D6*F6,IF(D6&lt;=$G$5,D6*G6,IF(D6&lt;=$H$5,D6*H6,IF(D6&lt;=$I$5,D6*I6,IF(D6&gt;=$J$5,D6*J6)))))</f>
        <v>0</v>
      </c>
    </row>
    <row r="7" spans="1:11" ht="66" customHeight="1" x14ac:dyDescent="0.25">
      <c r="A7" s="3">
        <v>2</v>
      </c>
      <c r="B7" s="10" t="s">
        <v>132</v>
      </c>
      <c r="C7" s="11" t="s">
        <v>4</v>
      </c>
      <c r="D7" s="17">
        <v>10</v>
      </c>
      <c r="E7" s="17" t="s">
        <v>154</v>
      </c>
      <c r="F7" s="21"/>
      <c r="G7" s="22"/>
      <c r="H7" s="22"/>
      <c r="I7" s="23"/>
      <c r="J7" s="23"/>
      <c r="K7" s="39">
        <f>IF(D7&lt;=$F$5,D7*F7,IF(D7&lt;=$G$5,D7*G7,IF(D7&lt;=$H$5,D7*H7,IF(D7&lt;=$I$5,D7*I7,IF(D7&gt;=$J$5,D7*J7)))))</f>
        <v>0</v>
      </c>
    </row>
    <row r="8" spans="1:11" x14ac:dyDescent="0.25">
      <c r="A8" s="36"/>
      <c r="B8" s="36"/>
      <c r="C8" s="36"/>
      <c r="D8" s="36"/>
      <c r="E8" s="36"/>
      <c r="F8" s="36"/>
      <c r="G8" s="36">
        <v>100</v>
      </c>
      <c r="H8" s="36">
        <v>1000</v>
      </c>
      <c r="I8" s="36">
        <v>5000</v>
      </c>
      <c r="J8" s="37">
        <v>5001</v>
      </c>
      <c r="K8" s="36"/>
    </row>
    <row r="9" spans="1:11" x14ac:dyDescent="0.25">
      <c r="A9" s="2">
        <v>3</v>
      </c>
      <c r="B9" s="12" t="s">
        <v>5</v>
      </c>
      <c r="C9" s="7" t="s">
        <v>6</v>
      </c>
      <c r="D9" s="17" t="s">
        <v>154</v>
      </c>
      <c r="E9" s="17">
        <v>6000</v>
      </c>
      <c r="F9" s="36"/>
      <c r="G9" s="22"/>
      <c r="H9" s="21"/>
      <c r="I9" s="22"/>
      <c r="J9" s="22"/>
      <c r="K9" s="39">
        <f>+IF(E9&lt;=$G$8,(E9*G9)/12,IF(E9&lt;=$H$8,(E9*H9)/12,IF(E9&lt;=$I$8,(E9*I9)/12,IF(E9&gt;=$J$8,(E9*J9)/12))))</f>
        <v>0</v>
      </c>
    </row>
    <row r="10" spans="1:11" x14ac:dyDescent="0.25">
      <c r="A10" s="3">
        <v>4</v>
      </c>
      <c r="B10" s="12" t="s">
        <v>7</v>
      </c>
      <c r="C10" s="7" t="s">
        <v>8</v>
      </c>
      <c r="D10" s="17">
        <v>120</v>
      </c>
      <c r="E10" s="17" t="s">
        <v>154</v>
      </c>
      <c r="F10" s="36"/>
      <c r="G10" s="22"/>
      <c r="H10" s="21"/>
      <c r="I10" s="22"/>
      <c r="J10" s="22"/>
      <c r="K10" s="39">
        <f>IF(D10&lt;=$G$8,D10*G10,IF(D10&lt;=$H$8,D10*H10,IF(D10&lt;=$I$8,D10*I10,IF(D10&gt;=$J$8,D10*J10))))</f>
        <v>0</v>
      </c>
    </row>
    <row r="11" spans="1:11" ht="26.4" x14ac:dyDescent="0.25">
      <c r="A11" s="3">
        <v>5</v>
      </c>
      <c r="B11" s="12" t="s">
        <v>133</v>
      </c>
      <c r="C11" s="7" t="s">
        <v>8</v>
      </c>
      <c r="D11" s="17">
        <v>120</v>
      </c>
      <c r="E11" s="17" t="s">
        <v>154</v>
      </c>
      <c r="F11" s="36"/>
      <c r="G11" s="22"/>
      <c r="H11" s="21"/>
      <c r="I11" s="22"/>
      <c r="J11" s="22"/>
      <c r="K11" s="39">
        <f t="shared" ref="K11:K12" si="0">IF(D11&lt;=$G$8,D11*G11,IF(D11&lt;=$H$8,D11*H11,IF(D11&lt;=$I$8,D11*I11,IF(D11&gt;=$J$8,D11*J11))))</f>
        <v>0</v>
      </c>
    </row>
    <row r="12" spans="1:11" ht="26.4" x14ac:dyDescent="0.25">
      <c r="A12" s="2">
        <v>6</v>
      </c>
      <c r="B12" s="12" t="s">
        <v>9</v>
      </c>
      <c r="C12" s="7" t="s">
        <v>10</v>
      </c>
      <c r="D12" s="17">
        <v>120</v>
      </c>
      <c r="E12" s="17" t="s">
        <v>154</v>
      </c>
      <c r="F12" s="36"/>
      <c r="G12" s="22"/>
      <c r="H12" s="21"/>
      <c r="I12" s="22"/>
      <c r="J12" s="22"/>
      <c r="K12" s="39">
        <f t="shared" si="0"/>
        <v>0</v>
      </c>
    </row>
    <row r="13" spans="1:11" ht="26.4" x14ac:dyDescent="0.25">
      <c r="A13" s="3">
        <v>7</v>
      </c>
      <c r="B13" s="12" t="s">
        <v>134</v>
      </c>
      <c r="C13" s="7" t="s">
        <v>10</v>
      </c>
      <c r="D13" s="17">
        <v>120</v>
      </c>
      <c r="E13" s="17" t="s">
        <v>154</v>
      </c>
      <c r="F13" s="36"/>
      <c r="G13" s="22"/>
      <c r="H13" s="21"/>
      <c r="I13" s="22"/>
      <c r="J13" s="22"/>
      <c r="K13" s="39">
        <f>IF(D13&lt;=$G$8,D13*G13,IF(D13&lt;=$H$8,D13*H13,IF(D13&lt;=$I$8,D13*I13,IF(D13&gt;=$J$8,D13*J13))))</f>
        <v>0</v>
      </c>
    </row>
    <row r="14" spans="1:11" x14ac:dyDescent="0.25">
      <c r="A14" s="36"/>
      <c r="B14" s="36"/>
      <c r="C14" s="36"/>
      <c r="D14" s="36"/>
      <c r="E14" s="36"/>
      <c r="F14" s="36">
        <v>10</v>
      </c>
      <c r="G14" s="36">
        <v>100</v>
      </c>
      <c r="H14" s="36">
        <v>1000</v>
      </c>
      <c r="I14" s="36">
        <v>5000</v>
      </c>
      <c r="J14" s="37">
        <v>5001</v>
      </c>
      <c r="K14" s="36"/>
    </row>
    <row r="15" spans="1:11" x14ac:dyDescent="0.25">
      <c r="A15" s="3">
        <v>8</v>
      </c>
      <c r="B15" s="12" t="s">
        <v>11</v>
      </c>
      <c r="C15" s="7" t="s">
        <v>12</v>
      </c>
      <c r="D15" s="17">
        <v>1</v>
      </c>
      <c r="E15" s="17" t="s">
        <v>154</v>
      </c>
      <c r="F15" s="22"/>
      <c r="G15" s="22"/>
      <c r="H15" s="22"/>
      <c r="I15" s="22"/>
      <c r="J15" s="22"/>
      <c r="K15" s="39">
        <f>IF(D15&lt;=$F$14,D15*F15,IF(D15&lt;=$G$14,D15*G15,IF(D15&lt;=$H$14,D15*I15,IF(D15&lt;=$I$14,D15*I15,IF(D15&gt;=$J$14,D15*J15)))))</f>
        <v>0</v>
      </c>
    </row>
    <row r="16" spans="1:11" x14ac:dyDescent="0.25">
      <c r="A16" s="2">
        <v>9</v>
      </c>
      <c r="B16" s="12" t="s">
        <v>135</v>
      </c>
      <c r="C16" s="7" t="s">
        <v>12</v>
      </c>
      <c r="D16" s="17">
        <v>1</v>
      </c>
      <c r="E16" s="17" t="s">
        <v>154</v>
      </c>
      <c r="F16" s="22"/>
      <c r="G16" s="22"/>
      <c r="H16" s="22"/>
      <c r="I16" s="22"/>
      <c r="J16" s="22"/>
      <c r="K16" s="39">
        <f t="shared" ref="K16:K52" si="1">IF(D16&lt;=$F$14,D16*F16,IF(D16&lt;=$G$14,D16*G16,IF(D16&lt;=$H$14,D16*I16,IF(D16&lt;=$I$14,D16*I16,IF(D16&gt;=$J$14,D16*J16)))))</f>
        <v>0</v>
      </c>
    </row>
    <row r="17" spans="1:11" x14ac:dyDescent="0.25">
      <c r="A17" s="3">
        <v>10</v>
      </c>
      <c r="B17" s="12" t="s">
        <v>13</v>
      </c>
      <c r="C17" s="7" t="s">
        <v>14</v>
      </c>
      <c r="D17" s="17">
        <v>12</v>
      </c>
      <c r="E17" s="17" t="s">
        <v>154</v>
      </c>
      <c r="F17" s="22"/>
      <c r="G17" s="22"/>
      <c r="H17" s="22"/>
      <c r="I17" s="22"/>
      <c r="J17" s="22"/>
      <c r="K17" s="39">
        <f t="shared" si="1"/>
        <v>0</v>
      </c>
    </row>
    <row r="18" spans="1:11" ht="26.4" x14ac:dyDescent="0.25">
      <c r="A18" s="3">
        <v>11</v>
      </c>
      <c r="B18" s="12" t="s">
        <v>15</v>
      </c>
      <c r="C18" s="7" t="s">
        <v>16</v>
      </c>
      <c r="D18" s="17">
        <v>1</v>
      </c>
      <c r="E18" s="17" t="s">
        <v>154</v>
      </c>
      <c r="F18" s="22"/>
      <c r="G18" s="22"/>
      <c r="H18" s="22"/>
      <c r="I18" s="22"/>
      <c r="J18" s="22"/>
      <c r="K18" s="39">
        <f t="shared" si="1"/>
        <v>0</v>
      </c>
    </row>
    <row r="19" spans="1:11" ht="26.4" x14ac:dyDescent="0.25">
      <c r="A19" s="2">
        <v>12</v>
      </c>
      <c r="B19" s="12" t="s">
        <v>136</v>
      </c>
      <c r="C19" s="7" t="s">
        <v>16</v>
      </c>
      <c r="D19" s="17">
        <v>1</v>
      </c>
      <c r="E19" s="17" t="s">
        <v>154</v>
      </c>
      <c r="F19" s="22"/>
      <c r="G19" s="22"/>
      <c r="H19" s="22"/>
      <c r="I19" s="22"/>
      <c r="J19" s="22"/>
      <c r="K19" s="39">
        <f t="shared" si="1"/>
        <v>0</v>
      </c>
    </row>
    <row r="20" spans="1:11" ht="26.4" x14ac:dyDescent="0.25">
      <c r="A20" s="3">
        <v>13</v>
      </c>
      <c r="B20" s="12" t="s">
        <v>17</v>
      </c>
      <c r="C20" s="7" t="s">
        <v>18</v>
      </c>
      <c r="D20" s="17">
        <v>1</v>
      </c>
      <c r="E20" s="17" t="s">
        <v>154</v>
      </c>
      <c r="F20" s="22"/>
      <c r="G20" s="22"/>
      <c r="H20" s="22"/>
      <c r="I20" s="22"/>
      <c r="J20" s="22"/>
      <c r="K20" s="39">
        <f t="shared" si="1"/>
        <v>0</v>
      </c>
    </row>
    <row r="21" spans="1:11" ht="26.4" x14ac:dyDescent="0.25">
      <c r="A21" s="3">
        <v>14</v>
      </c>
      <c r="B21" s="12" t="s">
        <v>137</v>
      </c>
      <c r="C21" s="7" t="s">
        <v>18</v>
      </c>
      <c r="D21" s="17">
        <v>1</v>
      </c>
      <c r="E21" s="17" t="s">
        <v>154</v>
      </c>
      <c r="F21" s="22"/>
      <c r="G21" s="22"/>
      <c r="H21" s="22"/>
      <c r="I21" s="22"/>
      <c r="J21" s="22"/>
      <c r="K21" s="39">
        <f t="shared" si="1"/>
        <v>0</v>
      </c>
    </row>
    <row r="22" spans="1:11" ht="26.4" x14ac:dyDescent="0.25">
      <c r="A22" s="2">
        <v>15</v>
      </c>
      <c r="B22" s="12" t="s">
        <v>19</v>
      </c>
      <c r="C22" s="7" t="s">
        <v>20</v>
      </c>
      <c r="D22" s="17">
        <v>3</v>
      </c>
      <c r="E22" s="17" t="s">
        <v>154</v>
      </c>
      <c r="F22" s="22"/>
      <c r="G22" s="22"/>
      <c r="H22" s="22"/>
      <c r="I22" s="22"/>
      <c r="J22" s="22"/>
      <c r="K22" s="39">
        <f t="shared" si="1"/>
        <v>0</v>
      </c>
    </row>
    <row r="23" spans="1:11" ht="26.4" x14ac:dyDescent="0.25">
      <c r="A23" s="3">
        <v>16</v>
      </c>
      <c r="B23" s="12" t="s">
        <v>138</v>
      </c>
      <c r="C23" s="7" t="s">
        <v>20</v>
      </c>
      <c r="D23" s="17">
        <v>3</v>
      </c>
      <c r="E23" s="17" t="s">
        <v>154</v>
      </c>
      <c r="F23" s="22"/>
      <c r="G23" s="22"/>
      <c r="H23" s="22"/>
      <c r="I23" s="22"/>
      <c r="J23" s="22"/>
      <c r="K23" s="39">
        <f t="shared" si="1"/>
        <v>0</v>
      </c>
    </row>
    <row r="24" spans="1:11" ht="39.6" x14ac:dyDescent="0.25">
      <c r="A24" s="3">
        <v>17</v>
      </c>
      <c r="B24" s="12" t="s">
        <v>21</v>
      </c>
      <c r="C24" s="7" t="s">
        <v>22</v>
      </c>
      <c r="D24" s="17">
        <v>30</v>
      </c>
      <c r="E24" s="17" t="s">
        <v>154</v>
      </c>
      <c r="F24" s="22"/>
      <c r="G24" s="22"/>
      <c r="H24" s="22"/>
      <c r="I24" s="22"/>
      <c r="J24" s="22"/>
      <c r="K24" s="39">
        <f t="shared" si="1"/>
        <v>0</v>
      </c>
    </row>
    <row r="25" spans="1:11" ht="26.4" x14ac:dyDescent="0.25">
      <c r="A25" s="2">
        <v>18</v>
      </c>
      <c r="B25" s="12" t="s">
        <v>23</v>
      </c>
      <c r="C25" s="7" t="s">
        <v>24</v>
      </c>
      <c r="D25" s="17">
        <v>35</v>
      </c>
      <c r="E25" s="17" t="s">
        <v>154</v>
      </c>
      <c r="F25" s="22"/>
      <c r="G25" s="22"/>
      <c r="H25" s="22"/>
      <c r="I25" s="22"/>
      <c r="J25" s="22"/>
      <c r="K25" s="39">
        <f t="shared" si="1"/>
        <v>0</v>
      </c>
    </row>
    <row r="26" spans="1:11" ht="26.4" x14ac:dyDescent="0.25">
      <c r="A26" s="3">
        <v>19</v>
      </c>
      <c r="B26" s="12" t="s">
        <v>25</v>
      </c>
      <c r="C26" s="7" t="s">
        <v>26</v>
      </c>
      <c r="D26" s="17">
        <v>30</v>
      </c>
      <c r="E26" s="17" t="s">
        <v>154</v>
      </c>
      <c r="F26" s="22"/>
      <c r="G26" s="22"/>
      <c r="H26" s="22"/>
      <c r="I26" s="22"/>
      <c r="J26" s="22"/>
      <c r="K26" s="39">
        <f t="shared" si="1"/>
        <v>0</v>
      </c>
    </row>
    <row r="27" spans="1:11" ht="39.6" x14ac:dyDescent="0.25">
      <c r="A27" s="3">
        <v>20</v>
      </c>
      <c r="B27" s="12" t="s">
        <v>139</v>
      </c>
      <c r="C27" s="7" t="s">
        <v>27</v>
      </c>
      <c r="D27" s="17">
        <v>3</v>
      </c>
      <c r="E27" s="17" t="s">
        <v>154</v>
      </c>
      <c r="F27" s="22"/>
      <c r="G27" s="22"/>
      <c r="H27" s="22"/>
      <c r="I27" s="22"/>
      <c r="J27" s="22"/>
      <c r="K27" s="39">
        <f t="shared" si="1"/>
        <v>0</v>
      </c>
    </row>
    <row r="28" spans="1:11" x14ac:dyDescent="0.25">
      <c r="A28" s="2">
        <v>21</v>
      </c>
      <c r="B28" s="13" t="s">
        <v>28</v>
      </c>
      <c r="C28" s="7" t="s">
        <v>29</v>
      </c>
      <c r="D28" s="17">
        <v>2</v>
      </c>
      <c r="E28" s="17" t="s">
        <v>154</v>
      </c>
      <c r="F28" s="22"/>
      <c r="G28" s="22"/>
      <c r="H28" s="22"/>
      <c r="I28" s="22"/>
      <c r="J28" s="22"/>
      <c r="K28" s="39">
        <f t="shared" si="1"/>
        <v>0</v>
      </c>
    </row>
    <row r="29" spans="1:11" ht="26.4" x14ac:dyDescent="0.25">
      <c r="A29" s="3">
        <v>22</v>
      </c>
      <c r="B29" s="12" t="s">
        <v>30</v>
      </c>
      <c r="C29" s="7" t="s">
        <v>31</v>
      </c>
      <c r="D29" s="17">
        <v>16</v>
      </c>
      <c r="E29" s="17" t="s">
        <v>154</v>
      </c>
      <c r="F29" s="22"/>
      <c r="G29" s="22"/>
      <c r="H29" s="22"/>
      <c r="I29" s="22"/>
      <c r="J29" s="22"/>
      <c r="K29" s="39">
        <f t="shared" si="1"/>
        <v>0</v>
      </c>
    </row>
    <row r="30" spans="1:11" x14ac:dyDescent="0.25">
      <c r="A30" s="3">
        <v>23</v>
      </c>
      <c r="B30" s="12" t="s">
        <v>32</v>
      </c>
      <c r="C30" s="7" t="s">
        <v>33</v>
      </c>
      <c r="D30" s="17">
        <v>2</v>
      </c>
      <c r="E30" s="17" t="s">
        <v>154</v>
      </c>
      <c r="F30" s="22"/>
      <c r="G30" s="22"/>
      <c r="H30" s="22"/>
      <c r="I30" s="22"/>
      <c r="J30" s="22"/>
      <c r="K30" s="39">
        <f t="shared" si="1"/>
        <v>0</v>
      </c>
    </row>
    <row r="31" spans="1:11" ht="26.4" x14ac:dyDescent="0.25">
      <c r="A31" s="2">
        <v>24</v>
      </c>
      <c r="B31" s="12" t="s">
        <v>34</v>
      </c>
      <c r="C31" s="7" t="s">
        <v>35</v>
      </c>
      <c r="D31" s="17">
        <v>1</v>
      </c>
      <c r="E31" s="17" t="s">
        <v>154</v>
      </c>
      <c r="F31" s="22"/>
      <c r="G31" s="22"/>
      <c r="H31" s="22"/>
      <c r="I31" s="22"/>
      <c r="J31" s="22"/>
      <c r="K31" s="39">
        <f t="shared" si="1"/>
        <v>0</v>
      </c>
    </row>
    <row r="32" spans="1:11" ht="26.4" x14ac:dyDescent="0.25">
      <c r="A32" s="3">
        <v>25</v>
      </c>
      <c r="B32" s="12" t="s">
        <v>140</v>
      </c>
      <c r="C32" s="7" t="s">
        <v>35</v>
      </c>
      <c r="D32" s="17">
        <v>1</v>
      </c>
      <c r="E32" s="17" t="s">
        <v>154</v>
      </c>
      <c r="F32" s="22"/>
      <c r="G32" s="22"/>
      <c r="H32" s="22"/>
      <c r="I32" s="22"/>
      <c r="J32" s="22"/>
      <c r="K32" s="39">
        <f t="shared" si="1"/>
        <v>0</v>
      </c>
    </row>
    <row r="33" spans="1:11" x14ac:dyDescent="0.25">
      <c r="A33" s="3">
        <v>26</v>
      </c>
      <c r="B33" s="12" t="s">
        <v>36</v>
      </c>
      <c r="C33" s="7" t="s">
        <v>37</v>
      </c>
      <c r="D33" s="17">
        <v>4</v>
      </c>
      <c r="E33" s="17" t="s">
        <v>154</v>
      </c>
      <c r="F33" s="22"/>
      <c r="G33" s="22"/>
      <c r="H33" s="22"/>
      <c r="I33" s="22"/>
      <c r="J33" s="22"/>
      <c r="K33" s="39">
        <f t="shared" si="1"/>
        <v>0</v>
      </c>
    </row>
    <row r="34" spans="1:11" ht="26.4" x14ac:dyDescent="0.25">
      <c r="A34" s="2">
        <v>27</v>
      </c>
      <c r="B34" s="12" t="s">
        <v>38</v>
      </c>
      <c r="C34" s="7" t="s">
        <v>39</v>
      </c>
      <c r="D34" s="17">
        <v>3</v>
      </c>
      <c r="E34" s="17" t="s">
        <v>154</v>
      </c>
      <c r="F34" s="22"/>
      <c r="G34" s="22"/>
      <c r="H34" s="22"/>
      <c r="I34" s="22"/>
      <c r="J34" s="22"/>
      <c r="K34" s="39">
        <f t="shared" si="1"/>
        <v>0</v>
      </c>
    </row>
    <row r="35" spans="1:11" x14ac:dyDescent="0.25">
      <c r="A35" s="3">
        <v>28</v>
      </c>
      <c r="B35" s="12" t="s">
        <v>40</v>
      </c>
      <c r="C35" s="7" t="s">
        <v>41</v>
      </c>
      <c r="D35" s="17">
        <v>6</v>
      </c>
      <c r="E35" s="17" t="s">
        <v>154</v>
      </c>
      <c r="F35" s="22"/>
      <c r="G35" s="22"/>
      <c r="H35" s="22"/>
      <c r="I35" s="22"/>
      <c r="J35" s="22"/>
      <c r="K35" s="39">
        <f t="shared" si="1"/>
        <v>0</v>
      </c>
    </row>
    <row r="36" spans="1:11" ht="26.4" x14ac:dyDescent="0.25">
      <c r="A36" s="3">
        <v>29</v>
      </c>
      <c r="B36" s="12" t="s">
        <v>42</v>
      </c>
      <c r="C36" s="7" t="s">
        <v>43</v>
      </c>
      <c r="D36" s="17">
        <v>6</v>
      </c>
      <c r="E36" s="17" t="s">
        <v>154</v>
      </c>
      <c r="F36" s="22"/>
      <c r="G36" s="22"/>
      <c r="H36" s="22"/>
      <c r="I36" s="22"/>
      <c r="J36" s="22"/>
      <c r="K36" s="39">
        <f t="shared" si="1"/>
        <v>0</v>
      </c>
    </row>
    <row r="37" spans="1:11" ht="26.4" x14ac:dyDescent="0.25">
      <c r="A37" s="2">
        <v>30</v>
      </c>
      <c r="B37" s="12" t="s">
        <v>44</v>
      </c>
      <c r="C37" s="7" t="s">
        <v>45</v>
      </c>
      <c r="D37" s="17">
        <v>4000</v>
      </c>
      <c r="E37" s="17" t="s">
        <v>154</v>
      </c>
      <c r="F37" s="22"/>
      <c r="G37" s="22"/>
      <c r="H37" s="22"/>
      <c r="I37" s="22"/>
      <c r="J37" s="22"/>
      <c r="K37" s="39">
        <f t="shared" si="1"/>
        <v>0</v>
      </c>
    </row>
    <row r="38" spans="1:11" ht="26.4" x14ac:dyDescent="0.25">
      <c r="A38" s="3">
        <v>31</v>
      </c>
      <c r="B38" s="12" t="s">
        <v>46</v>
      </c>
      <c r="C38" s="7" t="s">
        <v>47</v>
      </c>
      <c r="D38" s="17">
        <v>5</v>
      </c>
      <c r="E38" s="17" t="s">
        <v>154</v>
      </c>
      <c r="F38" s="22"/>
      <c r="G38" s="22"/>
      <c r="H38" s="22"/>
      <c r="I38" s="22"/>
      <c r="J38" s="22"/>
      <c r="K38" s="39">
        <f t="shared" si="1"/>
        <v>0</v>
      </c>
    </row>
    <row r="39" spans="1:11" ht="26.4" x14ac:dyDescent="0.25">
      <c r="A39" s="3">
        <v>32</v>
      </c>
      <c r="B39" s="12" t="s">
        <v>48</v>
      </c>
      <c r="C39" s="7" t="s">
        <v>49</v>
      </c>
      <c r="D39" s="17">
        <v>5</v>
      </c>
      <c r="E39" s="17" t="s">
        <v>154</v>
      </c>
      <c r="F39" s="22"/>
      <c r="G39" s="22"/>
      <c r="H39" s="22"/>
      <c r="I39" s="22"/>
      <c r="J39" s="22"/>
      <c r="K39" s="39">
        <f t="shared" si="1"/>
        <v>0</v>
      </c>
    </row>
    <row r="40" spans="1:11" ht="26.4" x14ac:dyDescent="0.25">
      <c r="A40" s="2">
        <v>33</v>
      </c>
      <c r="B40" s="12" t="s">
        <v>50</v>
      </c>
      <c r="C40" s="7" t="s">
        <v>51</v>
      </c>
      <c r="D40" s="17">
        <v>2</v>
      </c>
      <c r="E40" s="17" t="s">
        <v>154</v>
      </c>
      <c r="F40" s="22"/>
      <c r="G40" s="22"/>
      <c r="H40" s="22"/>
      <c r="I40" s="22"/>
      <c r="J40" s="22"/>
      <c r="K40" s="39">
        <f t="shared" si="1"/>
        <v>0</v>
      </c>
    </row>
    <row r="41" spans="1:11" ht="26.4" x14ac:dyDescent="0.25">
      <c r="A41" s="3">
        <v>34</v>
      </c>
      <c r="B41" s="12" t="s">
        <v>52</v>
      </c>
      <c r="C41" s="7" t="s">
        <v>53</v>
      </c>
      <c r="D41" s="17">
        <v>5</v>
      </c>
      <c r="E41" s="17" t="s">
        <v>154</v>
      </c>
      <c r="F41" s="22"/>
      <c r="G41" s="22"/>
      <c r="H41" s="22"/>
      <c r="I41" s="22"/>
      <c r="J41" s="22"/>
      <c r="K41" s="39">
        <f t="shared" si="1"/>
        <v>0</v>
      </c>
    </row>
    <row r="42" spans="1:11" ht="26.4" x14ac:dyDescent="0.25">
      <c r="A42" s="3">
        <v>35</v>
      </c>
      <c r="B42" s="12" t="s">
        <v>54</v>
      </c>
      <c r="C42" s="7" t="s">
        <v>55</v>
      </c>
      <c r="D42" s="17">
        <v>1</v>
      </c>
      <c r="E42" s="17" t="s">
        <v>154</v>
      </c>
      <c r="F42" s="22"/>
      <c r="G42" s="22"/>
      <c r="H42" s="22"/>
      <c r="I42" s="22"/>
      <c r="J42" s="22"/>
      <c r="K42" s="39">
        <f t="shared" si="1"/>
        <v>0</v>
      </c>
    </row>
    <row r="43" spans="1:11" ht="39.6" x14ac:dyDescent="0.25">
      <c r="A43" s="2">
        <v>36</v>
      </c>
      <c r="B43" s="12" t="s">
        <v>56</v>
      </c>
      <c r="C43" s="7" t="s">
        <v>57</v>
      </c>
      <c r="D43" s="17">
        <v>1</v>
      </c>
      <c r="E43" s="17" t="s">
        <v>154</v>
      </c>
      <c r="F43" s="22"/>
      <c r="G43" s="22"/>
      <c r="H43" s="22"/>
      <c r="I43" s="22"/>
      <c r="J43" s="22"/>
      <c r="K43" s="39">
        <f t="shared" si="1"/>
        <v>0</v>
      </c>
    </row>
    <row r="44" spans="1:11" x14ac:dyDescent="0.25">
      <c r="A44" s="3">
        <v>37</v>
      </c>
      <c r="B44" s="12" t="s">
        <v>58</v>
      </c>
      <c r="C44" s="7" t="s">
        <v>59</v>
      </c>
      <c r="D44" s="17" t="s">
        <v>154</v>
      </c>
      <c r="E44" s="17">
        <v>1800</v>
      </c>
      <c r="F44" s="22"/>
      <c r="G44" s="22"/>
      <c r="H44" s="21"/>
      <c r="I44" s="22"/>
      <c r="J44" s="22"/>
      <c r="K44" s="39">
        <f>+IF(E44&lt;=$F$14,(E44*F44)/12,IF(E44&lt;=$G$14,(E44*G44)/12,IF(E44&lt;=$H$14,(E44*H44)/12,IF(E44&lt;=$I$14,(E44*I44)/12,IF(E44&gt;=$J$14,(E44*J44)/12)))))</f>
        <v>0</v>
      </c>
    </row>
    <row r="45" spans="1:11" ht="26.4" x14ac:dyDescent="0.25">
      <c r="A45" s="3">
        <v>38</v>
      </c>
      <c r="B45" s="12" t="s">
        <v>60</v>
      </c>
      <c r="C45" s="7" t="s">
        <v>61</v>
      </c>
      <c r="D45" s="17">
        <v>5</v>
      </c>
      <c r="E45" s="17" t="s">
        <v>154</v>
      </c>
      <c r="F45" s="22"/>
      <c r="G45" s="22"/>
      <c r="H45" s="22"/>
      <c r="I45" s="22"/>
      <c r="J45" s="22"/>
      <c r="K45" s="39">
        <f t="shared" si="1"/>
        <v>0</v>
      </c>
    </row>
    <row r="46" spans="1:11" ht="26.4" x14ac:dyDescent="0.25">
      <c r="A46" s="2">
        <v>39</v>
      </c>
      <c r="B46" s="12" t="s">
        <v>141</v>
      </c>
      <c r="C46" s="7" t="s">
        <v>61</v>
      </c>
      <c r="D46" s="17">
        <v>5</v>
      </c>
      <c r="E46" s="17" t="s">
        <v>154</v>
      </c>
      <c r="F46" s="22"/>
      <c r="G46" s="22"/>
      <c r="H46" s="22"/>
      <c r="I46" s="22"/>
      <c r="J46" s="22"/>
      <c r="K46" s="39">
        <f t="shared" si="1"/>
        <v>0</v>
      </c>
    </row>
    <row r="47" spans="1:11" ht="26.4" x14ac:dyDescent="0.25">
      <c r="A47" s="3">
        <v>40</v>
      </c>
      <c r="B47" s="12" t="s">
        <v>62</v>
      </c>
      <c r="C47" s="7" t="s">
        <v>63</v>
      </c>
      <c r="D47" s="17">
        <v>20</v>
      </c>
      <c r="E47" s="17" t="s">
        <v>154</v>
      </c>
      <c r="F47" s="22"/>
      <c r="G47" s="22"/>
      <c r="H47" s="22"/>
      <c r="I47" s="22"/>
      <c r="J47" s="22"/>
      <c r="K47" s="39">
        <f t="shared" si="1"/>
        <v>0</v>
      </c>
    </row>
    <row r="48" spans="1:11" ht="26.4" x14ac:dyDescent="0.25">
      <c r="A48" s="3">
        <v>41</v>
      </c>
      <c r="B48" s="12" t="s">
        <v>142</v>
      </c>
      <c r="C48" s="7" t="s">
        <v>63</v>
      </c>
      <c r="D48" s="17">
        <v>20</v>
      </c>
      <c r="E48" s="17" t="s">
        <v>154</v>
      </c>
      <c r="F48" s="22"/>
      <c r="G48" s="22"/>
      <c r="H48" s="22"/>
      <c r="I48" s="22"/>
      <c r="J48" s="22"/>
      <c r="K48" s="39">
        <f t="shared" si="1"/>
        <v>0</v>
      </c>
    </row>
    <row r="49" spans="1:11" x14ac:dyDescent="0.25">
      <c r="A49" s="2">
        <v>42</v>
      </c>
      <c r="B49" s="12" t="s">
        <v>64</v>
      </c>
      <c r="C49" s="7" t="s">
        <v>65</v>
      </c>
      <c r="D49" s="17">
        <v>1</v>
      </c>
      <c r="E49" s="17" t="s">
        <v>154</v>
      </c>
      <c r="F49" s="22"/>
      <c r="G49" s="22"/>
      <c r="H49" s="22"/>
      <c r="I49" s="22"/>
      <c r="J49" s="22"/>
      <c r="K49" s="39">
        <f t="shared" si="1"/>
        <v>0</v>
      </c>
    </row>
    <row r="50" spans="1:11" x14ac:dyDescent="0.25">
      <c r="A50" s="3">
        <v>43</v>
      </c>
      <c r="B50" s="12" t="s">
        <v>143</v>
      </c>
      <c r="C50" s="7" t="s">
        <v>65</v>
      </c>
      <c r="D50" s="17">
        <v>1</v>
      </c>
      <c r="E50" s="17" t="s">
        <v>154</v>
      </c>
      <c r="F50" s="22"/>
      <c r="G50" s="22"/>
      <c r="H50" s="22"/>
      <c r="I50" s="22"/>
      <c r="J50" s="22"/>
      <c r="K50" s="39">
        <f t="shared" si="1"/>
        <v>0</v>
      </c>
    </row>
    <row r="51" spans="1:11" x14ac:dyDescent="0.25">
      <c r="A51" s="3">
        <v>44</v>
      </c>
      <c r="B51" s="12" t="s">
        <v>66</v>
      </c>
      <c r="C51" s="7" t="s">
        <v>67</v>
      </c>
      <c r="D51" s="17">
        <v>2</v>
      </c>
      <c r="E51" s="17" t="s">
        <v>154</v>
      </c>
      <c r="F51" s="22"/>
      <c r="G51" s="22"/>
      <c r="H51" s="22"/>
      <c r="I51" s="22"/>
      <c r="J51" s="22"/>
      <c r="K51" s="39">
        <f t="shared" si="1"/>
        <v>0</v>
      </c>
    </row>
    <row r="52" spans="1:11" x14ac:dyDescent="0.25">
      <c r="A52" s="2">
        <v>45</v>
      </c>
      <c r="B52" s="12" t="s">
        <v>144</v>
      </c>
      <c r="C52" s="7" t="s">
        <v>67</v>
      </c>
      <c r="D52" s="17">
        <v>2</v>
      </c>
      <c r="E52" s="17" t="s">
        <v>154</v>
      </c>
      <c r="F52" s="22"/>
      <c r="G52" s="22"/>
      <c r="H52" s="22"/>
      <c r="I52" s="22"/>
      <c r="J52" s="22"/>
      <c r="K52" s="39">
        <f t="shared" si="1"/>
        <v>0</v>
      </c>
    </row>
    <row r="53" spans="1:11" x14ac:dyDescent="0.25">
      <c r="A53" s="36"/>
      <c r="B53" s="36"/>
      <c r="C53" s="36"/>
      <c r="D53" s="36"/>
      <c r="E53" s="36"/>
      <c r="F53" s="36"/>
      <c r="G53" s="36">
        <v>100</v>
      </c>
      <c r="H53" s="36">
        <v>1000</v>
      </c>
      <c r="I53" s="36">
        <v>5000</v>
      </c>
      <c r="J53" s="37">
        <v>5001</v>
      </c>
      <c r="K53" s="37"/>
    </row>
    <row r="54" spans="1:11" ht="26.4" x14ac:dyDescent="0.25">
      <c r="A54" s="3">
        <v>46</v>
      </c>
      <c r="B54" s="12" t="s">
        <v>68</v>
      </c>
      <c r="C54" s="7" t="s">
        <v>69</v>
      </c>
      <c r="D54" s="17">
        <v>700</v>
      </c>
      <c r="E54" s="17" t="s">
        <v>154</v>
      </c>
      <c r="F54" s="36"/>
      <c r="G54" s="22"/>
      <c r="H54" s="22"/>
      <c r="I54" s="23"/>
      <c r="J54" s="23"/>
      <c r="K54" s="39">
        <f>IF(D54&lt;=$G$53,D54*G54,IF(D54&lt;=$H$53,D54*H54,IF(D54&lt;=$I$53,D54*I54,IF(D54&gt;=$J$53,D54*J54))))</f>
        <v>0</v>
      </c>
    </row>
    <row r="55" spans="1:11" ht="26.4" x14ac:dyDescent="0.25">
      <c r="A55" s="3">
        <v>47</v>
      </c>
      <c r="B55" s="12" t="s">
        <v>70</v>
      </c>
      <c r="C55" s="7" t="s">
        <v>71</v>
      </c>
      <c r="D55" s="17">
        <v>750</v>
      </c>
      <c r="E55" s="17" t="s">
        <v>154</v>
      </c>
      <c r="F55" s="36"/>
      <c r="G55" s="22"/>
      <c r="H55" s="22"/>
      <c r="I55" s="23"/>
      <c r="J55" s="23"/>
      <c r="K55" s="39">
        <f>IF(D55&lt;=$G$53,D55*G55,IF(D55&lt;=$H$53,D55*H55,IF(D55&lt;=$I$53,D55*I55,IF(D55&gt;=$J$53,D55*J55))))</f>
        <v>0</v>
      </c>
    </row>
    <row r="56" spans="1:11" x14ac:dyDescent="0.25">
      <c r="A56" s="36"/>
      <c r="B56" s="36"/>
      <c r="C56" s="36"/>
      <c r="D56" s="36"/>
      <c r="E56" s="36"/>
      <c r="F56" s="36">
        <v>10</v>
      </c>
      <c r="G56" s="36">
        <v>100</v>
      </c>
      <c r="H56" s="36">
        <v>1000</v>
      </c>
      <c r="I56" s="36">
        <v>5000</v>
      </c>
      <c r="J56" s="37">
        <v>5001</v>
      </c>
      <c r="K56" s="37"/>
    </row>
    <row r="57" spans="1:11" ht="52.8" x14ac:dyDescent="0.25">
      <c r="A57" s="2">
        <v>48</v>
      </c>
      <c r="B57" s="13" t="s">
        <v>72</v>
      </c>
      <c r="C57" s="7" t="s">
        <v>73</v>
      </c>
      <c r="D57" s="17">
        <v>10</v>
      </c>
      <c r="E57" s="17" t="s">
        <v>154</v>
      </c>
      <c r="F57" s="22"/>
      <c r="G57" s="22"/>
      <c r="H57" s="22"/>
      <c r="I57" s="22"/>
      <c r="J57" s="22"/>
      <c r="K57" s="39">
        <f>IF(D57&lt;=$F$56,D57*F57,IF(D57&lt;=$G$56,D57*G57,IF(D57&lt;=$H$56,D57*H57,IF(D57&lt;=$I$56,D57*I57,IF(D57&gt;=$J$56,D57*J57)))))</f>
        <v>0</v>
      </c>
    </row>
    <row r="58" spans="1:11" ht="39.6" x14ac:dyDescent="0.25">
      <c r="A58" s="3">
        <v>49</v>
      </c>
      <c r="B58" s="12" t="s">
        <v>74</v>
      </c>
      <c r="C58" s="7" t="s">
        <v>75</v>
      </c>
      <c r="D58" s="17">
        <v>1200</v>
      </c>
      <c r="E58" s="17" t="s">
        <v>154</v>
      </c>
      <c r="F58" s="22"/>
      <c r="G58" s="22"/>
      <c r="H58" s="22"/>
      <c r="I58" s="22"/>
      <c r="J58" s="22"/>
      <c r="K58" s="39">
        <f t="shared" ref="K58:K72" si="2">IF(D58&lt;=$F$56,D58*F58,IF(D58&lt;=$G$56,D58*G58,IF(D58&lt;=$H$56,D58*H58,IF(D58&lt;=$I$56,D58*I58,IF(D58&gt;=$J$56,D58*J58)))))</f>
        <v>0</v>
      </c>
    </row>
    <row r="59" spans="1:11" ht="39.6" x14ac:dyDescent="0.25">
      <c r="A59" s="3">
        <v>50</v>
      </c>
      <c r="B59" s="12" t="s">
        <v>76</v>
      </c>
      <c r="C59" s="7" t="s">
        <v>77</v>
      </c>
      <c r="D59" s="17">
        <v>10</v>
      </c>
      <c r="E59" s="17" t="s">
        <v>154</v>
      </c>
      <c r="F59" s="22"/>
      <c r="G59" s="22"/>
      <c r="H59" s="22"/>
      <c r="I59" s="22"/>
      <c r="J59" s="22"/>
      <c r="K59" s="39">
        <f t="shared" si="2"/>
        <v>0</v>
      </c>
    </row>
    <row r="60" spans="1:11" ht="39.6" x14ac:dyDescent="0.25">
      <c r="A60" s="2">
        <v>51</v>
      </c>
      <c r="B60" s="12" t="s">
        <v>78</v>
      </c>
      <c r="C60" s="7" t="s">
        <v>79</v>
      </c>
      <c r="D60" s="17">
        <v>30</v>
      </c>
      <c r="E60" s="17" t="s">
        <v>154</v>
      </c>
      <c r="F60" s="22"/>
      <c r="G60" s="22"/>
      <c r="H60" s="22"/>
      <c r="I60" s="22"/>
      <c r="J60" s="22"/>
      <c r="K60" s="39">
        <f t="shared" si="2"/>
        <v>0</v>
      </c>
    </row>
    <row r="61" spans="1:11" ht="39.6" x14ac:dyDescent="0.25">
      <c r="A61" s="3">
        <v>52</v>
      </c>
      <c r="B61" s="13" t="s">
        <v>80</v>
      </c>
      <c r="C61" s="7" t="s">
        <v>81</v>
      </c>
      <c r="D61" s="17">
        <v>20</v>
      </c>
      <c r="E61" s="17" t="s">
        <v>154</v>
      </c>
      <c r="F61" s="22"/>
      <c r="G61" s="22"/>
      <c r="H61" s="22"/>
      <c r="I61" s="22"/>
      <c r="J61" s="22"/>
      <c r="K61" s="39">
        <f t="shared" si="2"/>
        <v>0</v>
      </c>
    </row>
    <row r="62" spans="1:11" ht="52.8" x14ac:dyDescent="0.25">
      <c r="A62" s="3">
        <v>53</v>
      </c>
      <c r="B62" s="13" t="s">
        <v>82</v>
      </c>
      <c r="C62" s="7" t="s">
        <v>83</v>
      </c>
      <c r="D62" s="17">
        <v>10</v>
      </c>
      <c r="E62" s="17" t="s">
        <v>154</v>
      </c>
      <c r="F62" s="22"/>
      <c r="G62" s="22"/>
      <c r="H62" s="22"/>
      <c r="I62" s="22"/>
      <c r="J62" s="22"/>
      <c r="K62" s="39">
        <f t="shared" si="2"/>
        <v>0</v>
      </c>
    </row>
    <row r="63" spans="1:11" ht="26.4" x14ac:dyDescent="0.25">
      <c r="A63" s="2">
        <v>54</v>
      </c>
      <c r="B63" s="12" t="s">
        <v>84</v>
      </c>
      <c r="C63" s="7" t="s">
        <v>85</v>
      </c>
      <c r="D63" s="17">
        <v>100</v>
      </c>
      <c r="E63" s="17" t="s">
        <v>154</v>
      </c>
      <c r="F63" s="22"/>
      <c r="G63" s="22"/>
      <c r="H63" s="22"/>
      <c r="I63" s="22"/>
      <c r="J63" s="22"/>
      <c r="K63" s="39">
        <f>IF(D63&lt;=$F$56,D63*F63,IF(D63&lt;=$G$56,D63*G63,IF(D63&lt;=$H$56,D63*H63,IF(D63&lt;=$I$56,D63*I63,IF(D63&gt;=$J$56,D63*J63)))))</f>
        <v>0</v>
      </c>
    </row>
    <row r="64" spans="1:11" ht="26.4" x14ac:dyDescent="0.25">
      <c r="A64" s="3">
        <v>55</v>
      </c>
      <c r="B64" s="12" t="s">
        <v>156</v>
      </c>
      <c r="C64" s="7" t="s">
        <v>155</v>
      </c>
      <c r="D64" s="17">
        <v>1000</v>
      </c>
      <c r="E64" s="17" t="s">
        <v>157</v>
      </c>
      <c r="F64" s="22"/>
      <c r="G64" s="22"/>
      <c r="H64" s="22"/>
      <c r="I64" s="22"/>
      <c r="J64" s="22"/>
      <c r="K64" s="39">
        <f>IF(D64&lt;=$F$56,D64*F64,IF(D64&lt;=$G$56,D64*G64,IF(D64&lt;=$H$56,D64*H64,IF(D64&lt;=$I$56,D64*I64,IF(D64&gt;=$J$56,D64*J64)))))</f>
        <v>0</v>
      </c>
    </row>
    <row r="65" spans="1:11" ht="26.4" x14ac:dyDescent="0.25">
      <c r="A65" s="2">
        <v>56</v>
      </c>
      <c r="B65" s="12" t="s">
        <v>86</v>
      </c>
      <c r="C65" s="7" t="s">
        <v>87</v>
      </c>
      <c r="D65" s="17">
        <v>1</v>
      </c>
      <c r="E65" s="17" t="s">
        <v>154</v>
      </c>
      <c r="F65" s="22"/>
      <c r="G65" s="22"/>
      <c r="H65" s="22"/>
      <c r="I65" s="22"/>
      <c r="J65" s="22"/>
      <c r="K65" s="39">
        <f t="shared" si="2"/>
        <v>0</v>
      </c>
    </row>
    <row r="66" spans="1:11" ht="26.4" x14ac:dyDescent="0.25">
      <c r="A66" s="3">
        <v>57</v>
      </c>
      <c r="B66" s="12" t="s">
        <v>88</v>
      </c>
      <c r="C66" s="7" t="s">
        <v>89</v>
      </c>
      <c r="D66" s="17">
        <v>1</v>
      </c>
      <c r="E66" s="17" t="s">
        <v>154</v>
      </c>
      <c r="F66" s="22"/>
      <c r="G66" s="22"/>
      <c r="H66" s="22"/>
      <c r="I66" s="22"/>
      <c r="J66" s="22"/>
      <c r="K66" s="39">
        <f t="shared" si="2"/>
        <v>0</v>
      </c>
    </row>
    <row r="67" spans="1:11" ht="26.4" x14ac:dyDescent="0.25">
      <c r="A67" s="2">
        <v>58</v>
      </c>
      <c r="B67" s="12" t="s">
        <v>90</v>
      </c>
      <c r="C67" s="7" t="s">
        <v>91</v>
      </c>
      <c r="D67" s="17">
        <v>1</v>
      </c>
      <c r="E67" s="17" t="s">
        <v>154</v>
      </c>
      <c r="F67" s="22"/>
      <c r="G67" s="22"/>
      <c r="H67" s="22"/>
      <c r="I67" s="22"/>
      <c r="J67" s="22"/>
      <c r="K67" s="39">
        <f t="shared" si="2"/>
        <v>0</v>
      </c>
    </row>
    <row r="68" spans="1:11" ht="26.4" x14ac:dyDescent="0.25">
      <c r="A68" s="3">
        <v>59</v>
      </c>
      <c r="B68" s="12" t="s">
        <v>92</v>
      </c>
      <c r="C68" s="7" t="s">
        <v>93</v>
      </c>
      <c r="D68" s="17">
        <v>1</v>
      </c>
      <c r="E68" s="17" t="s">
        <v>154</v>
      </c>
      <c r="F68" s="22"/>
      <c r="G68" s="22"/>
      <c r="H68" s="22"/>
      <c r="I68" s="22"/>
      <c r="J68" s="22"/>
      <c r="K68" s="39">
        <f t="shared" si="2"/>
        <v>0</v>
      </c>
    </row>
    <row r="69" spans="1:11" ht="26.4" x14ac:dyDescent="0.25">
      <c r="A69" s="2">
        <v>60</v>
      </c>
      <c r="B69" s="12" t="s">
        <v>94</v>
      </c>
      <c r="C69" s="7" t="s">
        <v>95</v>
      </c>
      <c r="D69" s="17">
        <v>1</v>
      </c>
      <c r="E69" s="17" t="s">
        <v>154</v>
      </c>
      <c r="F69" s="22"/>
      <c r="G69" s="22"/>
      <c r="H69" s="22"/>
      <c r="I69" s="22"/>
      <c r="J69" s="22"/>
      <c r="K69" s="39">
        <f t="shared" si="2"/>
        <v>0</v>
      </c>
    </row>
    <row r="70" spans="1:11" ht="26.4" x14ac:dyDescent="0.25">
      <c r="A70" s="3">
        <v>61</v>
      </c>
      <c r="B70" s="12" t="s">
        <v>96</v>
      </c>
      <c r="C70" s="7" t="s">
        <v>97</v>
      </c>
      <c r="D70" s="18">
        <v>1</v>
      </c>
      <c r="E70" s="17" t="s">
        <v>154</v>
      </c>
      <c r="F70" s="22"/>
      <c r="G70" s="22"/>
      <c r="H70" s="22"/>
      <c r="I70" s="22"/>
      <c r="J70" s="22"/>
      <c r="K70" s="39">
        <f t="shared" si="2"/>
        <v>0</v>
      </c>
    </row>
    <row r="71" spans="1:11" ht="39.6" x14ac:dyDescent="0.25">
      <c r="A71" s="2">
        <v>62</v>
      </c>
      <c r="B71" s="12" t="s">
        <v>98</v>
      </c>
      <c r="C71" s="7" t="s">
        <v>99</v>
      </c>
      <c r="D71" s="17">
        <v>1</v>
      </c>
      <c r="E71" s="17" t="s">
        <v>154</v>
      </c>
      <c r="F71" s="22"/>
      <c r="G71" s="22"/>
      <c r="H71" s="22"/>
      <c r="I71" s="22"/>
      <c r="J71" s="22"/>
      <c r="K71" s="39">
        <f t="shared" si="2"/>
        <v>0</v>
      </c>
    </row>
    <row r="72" spans="1:11" ht="39.6" x14ac:dyDescent="0.25">
      <c r="A72" s="3">
        <v>63</v>
      </c>
      <c r="B72" s="12" t="s">
        <v>150</v>
      </c>
      <c r="C72" s="7" t="s">
        <v>99</v>
      </c>
      <c r="D72" s="17">
        <v>1</v>
      </c>
      <c r="E72" s="17" t="s">
        <v>154</v>
      </c>
      <c r="F72" s="22"/>
      <c r="G72" s="22"/>
      <c r="H72" s="22"/>
      <c r="I72" s="22"/>
      <c r="J72" s="22"/>
      <c r="K72" s="39">
        <f t="shared" si="2"/>
        <v>0</v>
      </c>
    </row>
    <row r="73" spans="1:11" x14ac:dyDescent="0.25">
      <c r="A73" s="36"/>
      <c r="B73" s="36"/>
      <c r="C73" s="36"/>
      <c r="D73" s="36"/>
      <c r="E73" s="36"/>
      <c r="F73" s="36"/>
      <c r="G73" s="36">
        <v>100</v>
      </c>
      <c r="H73" s="36">
        <v>1000</v>
      </c>
      <c r="I73" s="36">
        <v>5000</v>
      </c>
      <c r="J73" s="37">
        <v>5001</v>
      </c>
      <c r="K73" s="37"/>
    </row>
    <row r="74" spans="1:11" x14ac:dyDescent="0.25">
      <c r="A74" s="2">
        <v>64</v>
      </c>
      <c r="B74" s="12" t="s">
        <v>100</v>
      </c>
      <c r="C74" s="7" t="s">
        <v>101</v>
      </c>
      <c r="D74" s="17">
        <v>270</v>
      </c>
      <c r="E74" s="17" t="s">
        <v>154</v>
      </c>
      <c r="F74" s="36"/>
      <c r="G74" s="22"/>
      <c r="H74" s="21"/>
      <c r="I74" s="23"/>
      <c r="J74" s="23"/>
      <c r="K74" s="39">
        <f>IF(D74&lt;=$G$73,D74*G74,IF(D74&lt;=$H$73,D74*H74,IF(D74&lt;=$I$73,D74*I74,IF(D74&gt;=$J$73,D74*J74))))</f>
        <v>0</v>
      </c>
    </row>
    <row r="75" spans="1:11" x14ac:dyDescent="0.25">
      <c r="A75" s="3">
        <v>65</v>
      </c>
      <c r="B75" s="12" t="s">
        <v>145</v>
      </c>
      <c r="C75" s="7" t="s">
        <v>101</v>
      </c>
      <c r="D75" s="17">
        <v>270</v>
      </c>
      <c r="E75" s="17" t="s">
        <v>154</v>
      </c>
      <c r="F75" s="36"/>
      <c r="G75" s="22"/>
      <c r="H75" s="21"/>
      <c r="I75" s="23"/>
      <c r="J75" s="23"/>
      <c r="K75" s="39">
        <f t="shared" ref="K75:K77" si="3">IF(D75&lt;=$G$73,D75*G75,IF(D75&lt;=$H$73,D75*H75,IF(D75&lt;=$I$73,D75*I75,IF(D75&gt;=$J$73,D75*J75))))</f>
        <v>0</v>
      </c>
    </row>
    <row r="76" spans="1:11" x14ac:dyDescent="0.25">
      <c r="A76" s="2">
        <v>66</v>
      </c>
      <c r="B76" s="12" t="s">
        <v>109</v>
      </c>
      <c r="C76" s="7" t="s">
        <v>106</v>
      </c>
      <c r="D76" s="19">
        <v>100</v>
      </c>
      <c r="E76" s="17" t="s">
        <v>154</v>
      </c>
      <c r="F76" s="36"/>
      <c r="G76" s="21"/>
      <c r="H76" s="22"/>
      <c r="I76" s="23"/>
      <c r="J76" s="23"/>
      <c r="K76" s="39">
        <f t="shared" si="3"/>
        <v>0</v>
      </c>
    </row>
    <row r="77" spans="1:11" ht="26.4" x14ac:dyDescent="0.25">
      <c r="A77" s="3">
        <v>67</v>
      </c>
      <c r="B77" s="12" t="s">
        <v>151</v>
      </c>
      <c r="C77" s="7" t="s">
        <v>106</v>
      </c>
      <c r="D77" s="19">
        <v>100</v>
      </c>
      <c r="E77" s="17" t="s">
        <v>154</v>
      </c>
      <c r="F77" s="36"/>
      <c r="G77" s="21"/>
      <c r="H77" s="22"/>
      <c r="I77" s="23"/>
      <c r="J77" s="23"/>
      <c r="K77" s="39">
        <f t="shared" si="3"/>
        <v>0</v>
      </c>
    </row>
    <row r="78" spans="1:11" x14ac:dyDescent="0.25">
      <c r="A78" s="36"/>
      <c r="B78" s="36"/>
      <c r="C78" s="36"/>
      <c r="D78" s="36"/>
      <c r="E78" s="36"/>
      <c r="F78" s="36">
        <v>10</v>
      </c>
      <c r="G78" s="36">
        <v>100</v>
      </c>
      <c r="H78" s="36">
        <v>1000</v>
      </c>
      <c r="I78" s="36">
        <v>5000</v>
      </c>
      <c r="J78" s="37">
        <v>5001</v>
      </c>
      <c r="K78" s="37"/>
    </row>
    <row r="79" spans="1:11" x14ac:dyDescent="0.25">
      <c r="A79" s="3">
        <v>68</v>
      </c>
      <c r="B79" s="12" t="s">
        <v>128</v>
      </c>
      <c r="C79" s="7" t="s">
        <v>129</v>
      </c>
      <c r="D79" s="19">
        <v>1</v>
      </c>
      <c r="E79" s="17" t="s">
        <v>154</v>
      </c>
      <c r="F79" s="22"/>
      <c r="G79" s="22"/>
      <c r="H79" s="23"/>
      <c r="I79" s="23"/>
      <c r="J79" s="23"/>
      <c r="K79" s="39">
        <f>+IF(D79&lt;=$F$78,D79*F79,IF(D79&lt;=$G$78,D79*G79,IF(D79&lt;=$H$78,D79*H79,IF(D79&lt;=$I$78,D79*I79,IF(D79&gt;=$J$78,D79*J79)))))</f>
        <v>0</v>
      </c>
    </row>
    <row r="80" spans="1:11" ht="39.6" x14ac:dyDescent="0.25">
      <c r="A80" s="3">
        <v>69</v>
      </c>
      <c r="B80" s="12" t="s">
        <v>111</v>
      </c>
      <c r="C80" s="7" t="s">
        <v>107</v>
      </c>
      <c r="D80" s="19">
        <v>5</v>
      </c>
      <c r="E80" s="17" t="s">
        <v>154</v>
      </c>
      <c r="F80" s="21"/>
      <c r="G80" s="22"/>
      <c r="H80" s="23"/>
      <c r="I80" s="23"/>
      <c r="J80" s="23"/>
      <c r="K80" s="39">
        <f t="shared" ref="K80:K83" si="4">+IF(D80&lt;=$F$78,D80*F80,IF(D80&lt;=$G$78,D80*G80,IF(D80&lt;=$H$78,D80*H80,IF(D80&lt;=$I$78,D80*I80,IF(D80&gt;=$J$78,D80*J80)))))</f>
        <v>0</v>
      </c>
    </row>
    <row r="81" spans="1:11" ht="39.6" x14ac:dyDescent="0.25">
      <c r="A81" s="3">
        <v>70</v>
      </c>
      <c r="B81" s="12" t="s">
        <v>146</v>
      </c>
      <c r="C81" s="7" t="s">
        <v>107</v>
      </c>
      <c r="D81" s="19">
        <v>5</v>
      </c>
      <c r="E81" s="17" t="s">
        <v>154</v>
      </c>
      <c r="F81" s="21"/>
      <c r="G81" s="22"/>
      <c r="H81" s="23"/>
      <c r="I81" s="23"/>
      <c r="J81" s="23"/>
      <c r="K81" s="39">
        <f t="shared" si="4"/>
        <v>0</v>
      </c>
    </row>
    <row r="82" spans="1:11" ht="39.6" x14ac:dyDescent="0.25">
      <c r="A82" s="3">
        <v>71</v>
      </c>
      <c r="B82" s="12" t="s">
        <v>110</v>
      </c>
      <c r="C82" s="7" t="s">
        <v>108</v>
      </c>
      <c r="D82" s="19">
        <v>5</v>
      </c>
      <c r="E82" s="17" t="s">
        <v>154</v>
      </c>
      <c r="F82" s="21"/>
      <c r="G82" s="22"/>
      <c r="H82" s="23"/>
      <c r="I82" s="23"/>
      <c r="J82" s="23"/>
      <c r="K82" s="39">
        <f t="shared" si="4"/>
        <v>0</v>
      </c>
    </row>
    <row r="83" spans="1:11" ht="39.6" x14ac:dyDescent="0.25">
      <c r="A83" s="3">
        <v>72</v>
      </c>
      <c r="B83" s="12" t="s">
        <v>147</v>
      </c>
      <c r="C83" s="7" t="s">
        <v>108</v>
      </c>
      <c r="D83" s="19">
        <v>5</v>
      </c>
      <c r="E83" s="17" t="s">
        <v>154</v>
      </c>
      <c r="F83" s="21"/>
      <c r="G83" s="22"/>
      <c r="H83" s="23"/>
      <c r="I83" s="23"/>
      <c r="J83" s="23"/>
      <c r="K83" s="39">
        <f t="shared" si="4"/>
        <v>0</v>
      </c>
    </row>
    <row r="84" spans="1:11" x14ac:dyDescent="0.25">
      <c r="A84" s="36"/>
      <c r="B84" s="36"/>
      <c r="C84" s="36"/>
      <c r="D84" s="36"/>
      <c r="E84" s="36"/>
      <c r="F84" s="36"/>
      <c r="G84" s="36">
        <v>100</v>
      </c>
      <c r="H84" s="36">
        <v>1000</v>
      </c>
      <c r="I84" s="36">
        <v>5000</v>
      </c>
      <c r="J84" s="37">
        <v>5001</v>
      </c>
      <c r="K84" s="37"/>
    </row>
    <row r="85" spans="1:11" ht="26.4" x14ac:dyDescent="0.25">
      <c r="A85" s="2">
        <v>73</v>
      </c>
      <c r="B85" s="12" t="s">
        <v>152</v>
      </c>
      <c r="C85" s="7" t="s">
        <v>127</v>
      </c>
      <c r="D85" s="19">
        <v>100</v>
      </c>
      <c r="E85" s="17" t="s">
        <v>154</v>
      </c>
      <c r="F85" s="36"/>
      <c r="G85" s="21"/>
      <c r="H85" s="22"/>
      <c r="I85" s="22"/>
      <c r="J85" s="22"/>
      <c r="K85" s="39">
        <f>+IF(D85&lt;=$G$84,D85*G85,IF(D85&lt;=$H$84,D85*H85,IF(D85&lt;=$I$84,D85*I85,IF(D85&gt;=$J$84,D85*J85))))</f>
        <v>0</v>
      </c>
    </row>
    <row r="86" spans="1:11" ht="26.4" x14ac:dyDescent="0.25">
      <c r="A86" s="3">
        <v>74</v>
      </c>
      <c r="B86" s="12" t="s">
        <v>148</v>
      </c>
      <c r="C86" s="7" t="s">
        <v>124</v>
      </c>
      <c r="D86" s="19">
        <v>1500</v>
      </c>
      <c r="E86" s="17" t="s">
        <v>154</v>
      </c>
      <c r="F86" s="36"/>
      <c r="G86" s="22"/>
      <c r="H86" s="21"/>
      <c r="I86" s="22"/>
      <c r="J86" s="22"/>
      <c r="K86" s="39">
        <f t="shared" ref="K86:K88" si="5">+IF(D86&lt;=$G$84,D86*G86,IF(D86&lt;=$H$84,D86*H86,IF(D86&lt;=$I$84,D86*I86,IF(D86&gt;=$J$84,D86*J86))))</f>
        <v>0</v>
      </c>
    </row>
    <row r="87" spans="1:11" ht="26.4" x14ac:dyDescent="0.25">
      <c r="A87" s="2">
        <v>75</v>
      </c>
      <c r="B87" s="12" t="s">
        <v>125</v>
      </c>
      <c r="C87" s="7" t="s">
        <v>126</v>
      </c>
      <c r="D87" s="19">
        <v>400</v>
      </c>
      <c r="E87" s="17" t="s">
        <v>154</v>
      </c>
      <c r="F87" s="36"/>
      <c r="G87" s="22"/>
      <c r="H87" s="22"/>
      <c r="I87" s="22"/>
      <c r="J87" s="22"/>
      <c r="K87" s="39">
        <f t="shared" si="5"/>
        <v>0</v>
      </c>
    </row>
    <row r="88" spans="1:11" ht="26.4" x14ac:dyDescent="0.25">
      <c r="A88" s="3">
        <v>76</v>
      </c>
      <c r="B88" s="12" t="s">
        <v>149</v>
      </c>
      <c r="C88" s="7" t="s">
        <v>126</v>
      </c>
      <c r="D88" s="19">
        <v>400</v>
      </c>
      <c r="E88" s="17" t="s">
        <v>154</v>
      </c>
      <c r="F88" s="36"/>
      <c r="G88" s="22"/>
      <c r="H88" s="22"/>
      <c r="I88" s="22"/>
      <c r="J88" s="22"/>
      <c r="K88" s="39">
        <f t="shared" si="5"/>
        <v>0</v>
      </c>
    </row>
    <row r="89" spans="1:11" x14ac:dyDescent="0.25">
      <c r="A89" s="40"/>
      <c r="B89" s="40"/>
      <c r="C89" s="40"/>
      <c r="D89" s="40"/>
      <c r="E89" s="40"/>
      <c r="F89" s="40"/>
      <c r="G89" s="36">
        <v>100</v>
      </c>
      <c r="H89" s="36">
        <v>1000</v>
      </c>
      <c r="I89" s="36">
        <v>5000</v>
      </c>
      <c r="J89" s="37">
        <v>5001</v>
      </c>
      <c r="K89" s="40"/>
    </row>
    <row r="90" spans="1:11" x14ac:dyDescent="0.25">
      <c r="A90" s="3">
        <v>77</v>
      </c>
      <c r="B90" s="13" t="s">
        <v>102</v>
      </c>
      <c r="C90" s="14"/>
      <c r="D90" s="20">
        <v>100</v>
      </c>
      <c r="E90" s="17" t="s">
        <v>154</v>
      </c>
      <c r="F90" s="40"/>
      <c r="G90" s="22"/>
      <c r="H90" s="22"/>
      <c r="I90" s="22"/>
      <c r="J90" s="22"/>
      <c r="K90" s="39">
        <f>+IF(D90&lt;=$G$89,D90*G90,IF(D90&lt;=$H$89,D90*H90,IF(D90&lt;=$I$89,D90*I90,IF(D90&gt;=$J$89,D90*J90))))</f>
        <v>0</v>
      </c>
    </row>
    <row r="91" spans="1:11" s="38" customFormat="1" x14ac:dyDescent="0.25">
      <c r="A91" s="8"/>
      <c r="B91" s="8"/>
      <c r="C91" s="9"/>
      <c r="D91" s="15"/>
      <c r="E91" s="15"/>
      <c r="F91" s="40" t="s">
        <v>103</v>
      </c>
      <c r="G91" s="40" t="s">
        <v>104</v>
      </c>
      <c r="H91" s="40" t="s">
        <v>105</v>
      </c>
      <c r="I91" s="40"/>
      <c r="J91" s="40"/>
      <c r="K91" s="40"/>
    </row>
    <row r="92" spans="1:11" x14ac:dyDescent="0.25">
      <c r="A92" s="2">
        <v>78</v>
      </c>
      <c r="B92" s="13" t="s">
        <v>115</v>
      </c>
      <c r="C92" s="7"/>
      <c r="D92" s="17" t="s">
        <v>154</v>
      </c>
      <c r="E92" s="20">
        <v>1</v>
      </c>
      <c r="F92" s="22"/>
      <c r="G92" s="22"/>
      <c r="H92" s="23"/>
      <c r="I92" s="40"/>
      <c r="J92" s="40"/>
      <c r="K92" s="39">
        <f>+E92*F92+E92*G92+E92*H92</f>
        <v>0</v>
      </c>
    </row>
    <row r="93" spans="1:11" x14ac:dyDescent="0.25">
      <c r="A93" s="3">
        <v>79</v>
      </c>
      <c r="B93" s="13" t="s">
        <v>114</v>
      </c>
      <c r="C93" s="7"/>
      <c r="D93" s="17" t="s">
        <v>154</v>
      </c>
      <c r="E93" s="20">
        <v>1</v>
      </c>
      <c r="F93" s="22"/>
      <c r="G93" s="22"/>
      <c r="H93" s="23"/>
      <c r="I93" s="40"/>
      <c r="J93" s="40"/>
      <c r="K93" s="39">
        <f>+E93*F93+E93*G93+E93*H93</f>
        <v>0</v>
      </c>
    </row>
    <row r="94" spans="1:11" x14ac:dyDescent="0.25">
      <c r="A94" s="2">
        <v>80</v>
      </c>
      <c r="B94" s="13" t="s">
        <v>119</v>
      </c>
      <c r="C94" s="7"/>
      <c r="D94" s="17" t="s">
        <v>154</v>
      </c>
      <c r="E94" s="20">
        <v>1</v>
      </c>
      <c r="F94" s="22"/>
      <c r="G94" s="22"/>
      <c r="H94" s="23"/>
      <c r="I94" s="40"/>
      <c r="J94" s="40"/>
      <c r="K94" s="39">
        <f t="shared" ref="K94:K101" si="6">+E94*F94+E94*G94+E94*H94</f>
        <v>0</v>
      </c>
    </row>
    <row r="95" spans="1:11" x14ac:dyDescent="0.25">
      <c r="A95" s="3">
        <v>81</v>
      </c>
      <c r="B95" s="13" t="s">
        <v>113</v>
      </c>
      <c r="C95" s="7"/>
      <c r="D95" s="17" t="s">
        <v>154</v>
      </c>
      <c r="E95" s="20">
        <v>1</v>
      </c>
      <c r="F95" s="22"/>
      <c r="G95" s="22"/>
      <c r="H95" s="23"/>
      <c r="I95" s="40"/>
      <c r="J95" s="40"/>
      <c r="K95" s="39">
        <f t="shared" si="6"/>
        <v>0</v>
      </c>
    </row>
    <row r="96" spans="1:11" x14ac:dyDescent="0.25">
      <c r="A96" s="2">
        <v>82</v>
      </c>
      <c r="B96" s="13" t="s">
        <v>112</v>
      </c>
      <c r="C96" s="7"/>
      <c r="D96" s="17" t="s">
        <v>154</v>
      </c>
      <c r="E96" s="20">
        <v>1</v>
      </c>
      <c r="F96" s="22"/>
      <c r="G96" s="22"/>
      <c r="H96" s="23"/>
      <c r="I96" s="40"/>
      <c r="J96" s="40"/>
      <c r="K96" s="39">
        <f t="shared" si="6"/>
        <v>0</v>
      </c>
    </row>
    <row r="97" spans="1:12" x14ac:dyDescent="0.25">
      <c r="A97" s="3">
        <v>83</v>
      </c>
      <c r="B97" s="13" t="s">
        <v>116</v>
      </c>
      <c r="C97" s="7"/>
      <c r="D97" s="17" t="s">
        <v>154</v>
      </c>
      <c r="E97" s="20">
        <v>1</v>
      </c>
      <c r="F97" s="22"/>
      <c r="G97" s="22"/>
      <c r="H97" s="23"/>
      <c r="I97" s="40"/>
      <c r="J97" s="40"/>
      <c r="K97" s="39">
        <f t="shared" si="6"/>
        <v>0</v>
      </c>
    </row>
    <row r="98" spans="1:12" x14ac:dyDescent="0.25">
      <c r="A98" s="2">
        <v>84</v>
      </c>
      <c r="B98" s="13" t="s">
        <v>117</v>
      </c>
      <c r="C98" s="7"/>
      <c r="D98" s="17" t="s">
        <v>154</v>
      </c>
      <c r="E98" s="20">
        <v>1</v>
      </c>
      <c r="F98" s="22"/>
      <c r="G98" s="22"/>
      <c r="H98" s="23"/>
      <c r="I98" s="40"/>
      <c r="J98" s="40"/>
      <c r="K98" s="39">
        <f t="shared" si="6"/>
        <v>0</v>
      </c>
    </row>
    <row r="99" spans="1:12" x14ac:dyDescent="0.25">
      <c r="A99" s="3">
        <v>85</v>
      </c>
      <c r="B99" s="13" t="s">
        <v>118</v>
      </c>
      <c r="C99" s="7"/>
      <c r="D99" s="17" t="s">
        <v>154</v>
      </c>
      <c r="E99" s="20">
        <v>1</v>
      </c>
      <c r="F99" s="22"/>
      <c r="G99" s="22"/>
      <c r="H99" s="23"/>
      <c r="I99" s="40"/>
      <c r="J99" s="40"/>
      <c r="K99" s="39">
        <f t="shared" si="6"/>
        <v>0</v>
      </c>
    </row>
    <row r="100" spans="1:12" x14ac:dyDescent="0.25">
      <c r="A100" s="2">
        <v>86</v>
      </c>
      <c r="B100" s="13" t="s">
        <v>120</v>
      </c>
      <c r="C100" s="7"/>
      <c r="D100" s="17" t="s">
        <v>154</v>
      </c>
      <c r="E100" s="20">
        <v>1</v>
      </c>
      <c r="F100" s="22"/>
      <c r="G100" s="22"/>
      <c r="H100" s="23"/>
      <c r="I100" s="40"/>
      <c r="J100" s="40"/>
      <c r="K100" s="39">
        <f t="shared" si="6"/>
        <v>0</v>
      </c>
    </row>
    <row r="101" spans="1:12" x14ac:dyDescent="0.25">
      <c r="A101" s="3">
        <v>87</v>
      </c>
      <c r="B101" s="13" t="s">
        <v>121</v>
      </c>
      <c r="C101" s="7"/>
      <c r="D101" s="17" t="s">
        <v>154</v>
      </c>
      <c r="E101" s="20">
        <v>1</v>
      </c>
      <c r="F101" s="22"/>
      <c r="G101" s="22"/>
      <c r="H101" s="23"/>
      <c r="I101" s="40"/>
      <c r="J101" s="40"/>
      <c r="K101" s="39">
        <f t="shared" si="6"/>
        <v>0</v>
      </c>
    </row>
    <row r="102" spans="1:12" ht="14.4" thickBot="1" x14ac:dyDescent="0.3">
      <c r="K102" s="42">
        <f>+SUM(K6:K101)</f>
        <v>0</v>
      </c>
      <c r="L102" s="43"/>
    </row>
    <row r="103" spans="1:12" ht="14.4" thickTop="1" x14ac:dyDescent="0.25"/>
  </sheetData>
  <sheetProtection password="C42B" sheet="1" objects="1" scenarios="1"/>
  <mergeCells count="2">
    <mergeCell ref="D3:E3"/>
    <mergeCell ref="F3:J3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WP</vt:lpstr>
      <vt:lpstr>WP!Print_Titles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Kostadinova, Kremena</dc:creator>
  <cp:lastModifiedBy>k21179</cp:lastModifiedBy>
  <cp:lastPrinted>2017-05-17T12:26:21Z</cp:lastPrinted>
  <dcterms:created xsi:type="dcterms:W3CDTF">1996-10-14T23:33:28Z</dcterms:created>
  <dcterms:modified xsi:type="dcterms:W3CDTF">2017-06-13T11:38:20Z</dcterms:modified>
</cp:coreProperties>
</file>