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I OП" sheetId="1" r:id="rId1"/>
    <sheet name="II ОП" sheetId="2" r:id="rId2"/>
    <sheet name="III ОП" sheetId="3" r:id="rId3"/>
    <sheet name="IV ОП" sheetId="4" r:id="rId4"/>
    <sheet name="V OП" sheetId="5" r:id="rId5"/>
    <sheet name="VI ОП" sheetId="6" r:id="rId6"/>
    <sheet name="VII ОП" sheetId="7" r:id="rId7"/>
  </sheets>
  <definedNames/>
  <calcPr fullCalcOnLoad="1"/>
</workbook>
</file>

<file path=xl/sharedStrings.xml><?xml version="1.0" encoding="utf-8"?>
<sst xmlns="http://schemas.openxmlformats.org/spreadsheetml/2006/main" count="1127" uniqueCount="128">
  <si>
    <t xml:space="preserve">   №</t>
  </si>
  <si>
    <t>Дейност</t>
  </si>
  <si>
    <t>м.е.</t>
  </si>
  <si>
    <t>к-во</t>
  </si>
  <si>
    <t>1.      </t>
  </si>
  <si>
    <t>Проектиране на въздушни линии до 100 м. НН</t>
  </si>
  <si>
    <t>бр.</t>
  </si>
  <si>
    <t>2.      </t>
  </si>
  <si>
    <t>Проектиране на въздушни линии от 100 до 300 м. НН</t>
  </si>
  <si>
    <t>3.      </t>
  </si>
  <si>
    <t>4.      </t>
  </si>
  <si>
    <t>Проектиране на въздушни линии до 300 м. СрН</t>
  </si>
  <si>
    <t>5.      </t>
  </si>
  <si>
    <t>6.      </t>
  </si>
  <si>
    <t>Проектиране на кабелни линии до 35 kV до 100 м.</t>
  </si>
  <si>
    <t>7.      </t>
  </si>
  <si>
    <t>Проектиране на кабелни линии до 35 kV от 100 м. до 200 м.</t>
  </si>
  <si>
    <t>8.      </t>
  </si>
  <si>
    <t>Проектиране на кабелни линии до 35 kV от 200 м. до 500 м.</t>
  </si>
  <si>
    <t>9.      </t>
  </si>
  <si>
    <t>10.  </t>
  </si>
  <si>
    <t>Коефициент на проектиране на повече от една КЛ в едно трасе</t>
  </si>
  <si>
    <t>%</t>
  </si>
  <si>
    <t>11.  </t>
  </si>
  <si>
    <t>Проектиране на канална мрежа до 100 м.</t>
  </si>
  <si>
    <t>12.  </t>
  </si>
  <si>
    <t>Проектиране на канална мрежа от 100м. до 200 м.</t>
  </si>
  <si>
    <t>13.  </t>
  </si>
  <si>
    <t>Проектиране на канална мрежа от 200 м. до 500 м.</t>
  </si>
  <si>
    <t>14.  </t>
  </si>
  <si>
    <t>15.  </t>
  </si>
  <si>
    <t>Проектиране на шахта за канална мрежа</t>
  </si>
  <si>
    <t>16.  </t>
  </si>
  <si>
    <t>Проектиране на абонатни отклонения при изграждане на нови мрежи НН до 50 абоната</t>
  </si>
  <si>
    <t>17.  </t>
  </si>
  <si>
    <t>Проектиране на абонатни отклонения при изграждане на нови мрежи НН от 50 до 100 абоната</t>
  </si>
  <si>
    <t>18.  </t>
  </si>
  <si>
    <t>Проектиране на абонатни отклонения при изграждане на нови мрежи НН над 100 абоната</t>
  </si>
  <si>
    <t>19.  </t>
  </si>
  <si>
    <t>Проектиране на абонатни отклонения при изготвяне на проект за рехабилитация на мрежа НН</t>
  </si>
  <si>
    <t>20.  </t>
  </si>
  <si>
    <t>Проектиране на ново абонатно отклонение (при необходимост от изготвяне на проект за отделен клиент)</t>
  </si>
  <si>
    <t>21.  </t>
  </si>
  <si>
    <t>Присъединяване към сборни шини до 1 kV до 5 броя при проектиране на трафопост</t>
  </si>
  <si>
    <t>22.  </t>
  </si>
  <si>
    <t>Присъединяване към сборни шини до 1 kV над 5 броя при проектиране на трафопост</t>
  </si>
  <si>
    <t>23.  </t>
  </si>
  <si>
    <t>Присъединяване към сборни шини до 35 kV до 5 броя при проектиране на трафопост</t>
  </si>
  <si>
    <t>24.  </t>
  </si>
  <si>
    <t>Присъединяване към сборни шини до 35 kV над 5 броя при проектиране на трафопост</t>
  </si>
  <si>
    <t>25.  </t>
  </si>
  <si>
    <t>Поле „силови трансформатори“ до 400 kVA при проектиране на трафопост</t>
  </si>
  <si>
    <t>26.  </t>
  </si>
  <si>
    <t>Поле „силови трансформатори“ над 400 kVA при проектиране на трафопост</t>
  </si>
  <si>
    <t>27.  </t>
  </si>
  <si>
    <t>Коефициент при проектиране на комплектен трафопост (КТП, БКТП, МТТ, МБКТП, МТП)</t>
  </si>
  <si>
    <t>28.  </t>
  </si>
  <si>
    <t>Архитектурен проект при проектиране на трафопост</t>
  </si>
  <si>
    <t>29.  </t>
  </si>
  <si>
    <t>Конструктивен проект при проектиране на трафопост</t>
  </si>
  <si>
    <t>30.  </t>
  </si>
  <si>
    <t>Проектиране на еднолинейна схема на касета (ШК)</t>
  </si>
  <si>
    <t>31.  </t>
  </si>
  <si>
    <t>План за безопасност и здраве при работа за КЛ (когато възлаганите проекти включват подобекти и обхваща целия проект, като включва всички подобекти и се заплаща за 1 бр.)</t>
  </si>
  <si>
    <t>32.  </t>
  </si>
  <si>
    <t>План за безопасност и здраве при работа за ВЕЛ (когато възлаганите проекти включват подобекти и обхваща целия проект, като включва всички подобекти и се заплаща за 1 бр.)</t>
  </si>
  <si>
    <t>33.  </t>
  </si>
  <si>
    <t>План за безопасност и здраве при работа за ТП, КТП, БКТП, МТТ, МТП, МБКТП (когато възлаганите проекти включват подобекти и обхваща целия проект, като включва всички подобекти и се заплаща за 1 бр.)</t>
  </si>
  <si>
    <t>34.  </t>
  </si>
  <si>
    <t>Проект част Пожарна безопасност при проектиране на ТП/ВС</t>
  </si>
  <si>
    <t>35.  </t>
  </si>
  <si>
    <t>Проект част Пожарна безопасност при проектиране на линеен обект</t>
  </si>
  <si>
    <t>36.  </t>
  </si>
  <si>
    <t>Съгласуване на скици (таксите се заплащат срещу платежен документ), за един проект</t>
  </si>
  <si>
    <t>37.  </t>
  </si>
  <si>
    <t>Набавяне на кадастрални подложки (таксите се заплащат срещу платежен документ)</t>
  </si>
  <si>
    <t>38.  </t>
  </si>
  <si>
    <t>Авторски надзор по време на строителството (лв./час)</t>
  </si>
  <si>
    <t>39.  </t>
  </si>
  <si>
    <t>Съгласуване на проект с държавни и общински инстанции и фирми, обслужващи комунално битовия сектор (таксите се заплащат срещу платежен документ)</t>
  </si>
  <si>
    <t>40.  </t>
  </si>
  <si>
    <t>Изработване на проект за благоустрояване съгл. чл. 68, т.1 и 2 от ЗУТ</t>
  </si>
  <si>
    <t>41.  </t>
  </si>
  <si>
    <t>Изработване на парцеларен план по реда на ЗУТ</t>
  </si>
  <si>
    <t>км.</t>
  </si>
  <si>
    <t>42.  </t>
  </si>
  <si>
    <t>Изработване на план-схема</t>
  </si>
  <si>
    <t>43.  </t>
  </si>
  <si>
    <t>План за управление на строителни отпадъци</t>
  </si>
  <si>
    <t>44.  </t>
  </si>
  <si>
    <t>Изготвяне на проект част конструктивна (шахта, стълбове НН и СрН)</t>
  </si>
  <si>
    <t>45.  </t>
  </si>
  <si>
    <t>План за временна организация на движението (за 1 бр. проект независимо от броя на пресичанията)</t>
  </si>
  <si>
    <r>
      <t>I ОП</t>
    </r>
    <r>
      <rPr>
        <sz val="12"/>
        <rFont val="Times New Roman"/>
        <family val="1"/>
      </rPr>
      <t xml:space="preserve"> РОЦ Варна: Община Варна – район „Младост“ и район „Вл.Варненчик; Община Аксаково; Община Суворово; Община Вълчи дол; Община Ветрино</t>
    </r>
  </si>
  <si>
    <r>
      <t xml:space="preserve">II ОП </t>
    </r>
    <r>
      <rPr>
        <sz val="12"/>
        <rFont val="Times New Roman"/>
        <family val="1"/>
      </rPr>
      <t>РОЦ Варна: Община Варна – район „Приморски“; Община Девня; Община Белослав; Община Провадия; Община Дългопол;</t>
    </r>
  </si>
  <si>
    <r>
      <t xml:space="preserve">III ОП </t>
    </r>
    <r>
      <rPr>
        <sz val="12"/>
        <rFont val="Times New Roman"/>
        <family val="1"/>
      </rPr>
      <t>Варна: Община Варна – район „Одесос“ и район „Аспарухово; Община Аврен; Община Бяла; Община Долни чифлик</t>
    </r>
  </si>
  <si>
    <r>
      <t xml:space="preserve">IV ОП </t>
    </r>
    <r>
      <rPr>
        <sz val="12"/>
        <rFont val="Times New Roman"/>
        <family val="1"/>
      </rPr>
      <t>РОЦ Горна Оряховица/Габрово;</t>
    </r>
  </si>
  <si>
    <r>
      <t xml:space="preserve">V ОП </t>
    </r>
    <r>
      <rPr>
        <sz val="12"/>
        <rFont val="Times New Roman"/>
        <family val="1"/>
      </rPr>
      <t>РОЦ Добрич/Силистра</t>
    </r>
  </si>
  <si>
    <r>
      <t xml:space="preserve">VI ОП РОЦ </t>
    </r>
    <r>
      <rPr>
        <sz val="12"/>
        <rFont val="Times New Roman"/>
        <family val="1"/>
      </rPr>
      <t>Русе/Разград</t>
    </r>
  </si>
  <si>
    <r>
      <t xml:space="preserve">VII ОП РОЦ </t>
    </r>
    <r>
      <rPr>
        <sz val="12"/>
        <rFont val="Times New Roman"/>
        <family val="1"/>
      </rPr>
      <t>Шумен/Търговище</t>
    </r>
  </si>
  <si>
    <t xml:space="preserve">                        26
Ц27 = K27 х {(∑ Цi  х  Pi) / 6}
                         i=21 
</t>
  </si>
  <si>
    <t xml:space="preserve">                         9
Ц10 = K10 х {(∑ Цi  х  Pi) / 4}
                          i=6 
</t>
  </si>
  <si>
    <r>
      <t xml:space="preserve">Изготвяне на геодезичен проект над 10 точки                                  </t>
    </r>
    <r>
      <rPr>
        <sz val="12"/>
        <color indexed="10"/>
        <rFont val="Times New Roman"/>
        <family val="1"/>
      </rPr>
      <t>/за целите на класирането - 15 броя точки/</t>
    </r>
  </si>
  <si>
    <t>ед. цена в лева без ДДС</t>
  </si>
  <si>
    <t>обща цена в лева без ДДС</t>
  </si>
  <si>
    <t>Обособена позиция</t>
  </si>
  <si>
    <r>
      <t xml:space="preserve">Проектиране на въздушни линии над 300 м. НН                                </t>
    </r>
    <r>
      <rPr>
        <sz val="12"/>
        <color indexed="10"/>
        <rFont val="Times New Roman"/>
        <family val="1"/>
      </rPr>
      <t>* да се посочи коефициент</t>
    </r>
  </si>
  <si>
    <r>
      <t xml:space="preserve">Проектиране на въздушни линии над 300 м. СрН                              </t>
    </r>
    <r>
      <rPr>
        <sz val="12"/>
        <color indexed="10"/>
        <rFont val="Times New Roman"/>
        <family val="1"/>
      </rPr>
      <t>* да се посочи коефициент</t>
    </r>
  </si>
  <si>
    <r>
      <t xml:space="preserve">Проектиране на кабелни линии до 35 kV над 500 м.                         </t>
    </r>
    <r>
      <rPr>
        <sz val="12"/>
        <color indexed="10"/>
        <rFont val="Times New Roman"/>
        <family val="1"/>
      </rPr>
      <t>* да се посочи коефициент</t>
    </r>
  </si>
  <si>
    <r>
      <t xml:space="preserve">Проектиране на канална мрежа над 500 м.                                         </t>
    </r>
    <r>
      <rPr>
        <sz val="12"/>
        <color indexed="10"/>
        <rFont val="Times New Roman"/>
        <family val="1"/>
      </rPr>
      <t>* да се посочи коефициент</t>
    </r>
  </si>
  <si>
    <r>
      <t xml:space="preserve">Изготвяне на геодезичен проект до 10 точки.                                    </t>
    </r>
    <r>
      <rPr>
        <sz val="12"/>
        <color indexed="10"/>
        <rFont val="Times New Roman"/>
        <family val="1"/>
      </rPr>
      <t>/за целите на класирането - твърда ед. цена+ ед. цена х 8 броя точки/</t>
    </r>
  </si>
  <si>
    <t>цена на точка</t>
  </si>
  <si>
    <t>46.1  </t>
  </si>
  <si>
    <t>46.2</t>
  </si>
  <si>
    <t xml:space="preserve">Твърда цена </t>
  </si>
  <si>
    <t>47.1</t>
  </si>
  <si>
    <t>47.2</t>
  </si>
  <si>
    <t>46.2  </t>
  </si>
  <si>
    <t>46.1 </t>
  </si>
  <si>
    <t xml:space="preserve">Общо </t>
  </si>
  <si>
    <t>Образец № 6.1</t>
  </si>
  <si>
    <t>Изготване тахиметрична снимка и вертикална планировка на трафопост</t>
  </si>
  <si>
    <t>Образец № 6.5</t>
  </si>
  <si>
    <t>Образец № 6.6</t>
  </si>
  <si>
    <t>Образец № 6.4</t>
  </si>
  <si>
    <t>Образец № 6.3</t>
  </si>
  <si>
    <t>Образец № 6.2</t>
  </si>
  <si>
    <t>Образец № 6.7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</si>
</sst>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i/>
      <sz val="11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2" fontId="1" fillId="0" borderId="10" xfId="0" applyNumberFormat="1" applyFont="1" applyBorder="1" applyAlignment="1" applyProtection="1">
      <alignment/>
      <protection/>
    </xf>
    <xf numFmtId="2" fontId="1" fillId="33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33" borderId="10" xfId="0" applyFont="1" applyFill="1" applyBorder="1" applyAlignment="1" applyProtection="1">
      <alignment wrapText="1"/>
      <protection/>
    </xf>
    <xf numFmtId="2" fontId="1" fillId="34" borderId="10" xfId="0" applyNumberFormat="1" applyFont="1" applyFill="1" applyBorder="1" applyAlignment="1" applyProtection="1">
      <alignment/>
      <protection/>
    </xf>
    <xf numFmtId="10" fontId="1" fillId="33" borderId="1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2" fontId="1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2" fontId="1" fillId="34" borderId="10" xfId="0" applyNumberFormat="1" applyFont="1" applyFill="1" applyBorder="1" applyAlignment="1" applyProtection="1">
      <alignment/>
      <protection locked="0"/>
    </xf>
    <xf numFmtId="2" fontId="1" fillId="33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/>
      <protection/>
    </xf>
    <xf numFmtId="184" fontId="1" fillId="0" borderId="10" xfId="0" applyNumberFormat="1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34" borderId="10" xfId="0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/>
      <protection/>
    </xf>
    <xf numFmtId="1" fontId="1" fillId="34" borderId="1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1" fontId="1" fillId="34" borderId="10" xfId="0" applyNumberFormat="1" applyFont="1" applyFill="1" applyBorder="1" applyAlignment="1" applyProtection="1">
      <alignment horizontal="right"/>
      <protection/>
    </xf>
    <xf numFmtId="1" fontId="3" fillId="0" borderId="1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zoomScale="85" zoomScaleNormal="85" zoomScalePageLayoutView="0" workbookViewId="0" topLeftCell="A45">
      <selection activeCell="G57" activeCellId="1" sqref="B4:E57 G4:G57"/>
    </sheetView>
  </sheetViews>
  <sheetFormatPr defaultColWidth="9.140625" defaultRowHeight="12.75"/>
  <cols>
    <col min="1" max="1" width="3.28125" style="1" customWidth="1"/>
    <col min="2" max="2" width="5.00390625" style="1" bestFit="1" customWidth="1"/>
    <col min="3" max="3" width="65.8515625" style="1" customWidth="1"/>
    <col min="4" max="4" width="10.28125" style="1" customWidth="1"/>
    <col min="5" max="5" width="30.421875" style="1" customWidth="1"/>
    <col min="6" max="6" width="13.421875" style="1" customWidth="1"/>
    <col min="7" max="7" width="17.57421875" style="1" customWidth="1"/>
    <col min="8" max="16384" width="9.140625" style="1" customWidth="1"/>
  </cols>
  <sheetData>
    <row r="1" ht="15.75">
      <c r="E1" s="2" t="s">
        <v>120</v>
      </c>
    </row>
    <row r="2" ht="15.75">
      <c r="F2" s="3"/>
    </row>
    <row r="3" spans="2:7" ht="53.25" customHeight="1">
      <c r="B3" s="4"/>
      <c r="C3" s="33" t="s">
        <v>105</v>
      </c>
      <c r="D3" s="4"/>
      <c r="E3" s="34" t="s">
        <v>93</v>
      </c>
      <c r="F3" s="34"/>
      <c r="G3" s="34"/>
    </row>
    <row r="4" spans="2:7" ht="47.25">
      <c r="B4" s="23" t="s">
        <v>0</v>
      </c>
      <c r="C4" s="23" t="s">
        <v>1</v>
      </c>
      <c r="D4" s="24" t="s">
        <v>2</v>
      </c>
      <c r="E4" s="24" t="s">
        <v>3</v>
      </c>
      <c r="F4" s="36" t="s">
        <v>103</v>
      </c>
      <c r="G4" s="25" t="s">
        <v>104</v>
      </c>
    </row>
    <row r="5" spans="2:7" ht="31.5">
      <c r="B5" s="19" t="s">
        <v>4</v>
      </c>
      <c r="C5" s="19" t="s">
        <v>5</v>
      </c>
      <c r="D5" s="19" t="s">
        <v>6</v>
      </c>
      <c r="E5" s="40">
        <v>45</v>
      </c>
      <c r="F5" s="13"/>
      <c r="G5" s="6">
        <f>E5*F5</f>
        <v>0</v>
      </c>
    </row>
    <row r="6" spans="2:7" ht="31.5">
      <c r="B6" s="19" t="s">
        <v>7</v>
      </c>
      <c r="C6" s="19" t="s">
        <v>8</v>
      </c>
      <c r="D6" s="19" t="s">
        <v>6</v>
      </c>
      <c r="E6" s="40">
        <v>45</v>
      </c>
      <c r="F6" s="13"/>
      <c r="G6" s="6">
        <f aca="true" t="shared" si="0" ref="G6:G48">E6*F6</f>
        <v>0</v>
      </c>
    </row>
    <row r="7" spans="2:7" ht="31.5">
      <c r="B7" s="20" t="s">
        <v>9</v>
      </c>
      <c r="C7" s="20" t="s">
        <v>106</v>
      </c>
      <c r="D7" s="20" t="s">
        <v>6</v>
      </c>
      <c r="E7" s="41">
        <v>45</v>
      </c>
      <c r="F7" s="17"/>
      <c r="G7" s="10">
        <f>E7*(F6+F7*(700-300))</f>
        <v>0</v>
      </c>
    </row>
    <row r="8" spans="2:7" ht="31.5">
      <c r="B8" s="19" t="s">
        <v>10</v>
      </c>
      <c r="C8" s="19" t="s">
        <v>11</v>
      </c>
      <c r="D8" s="19" t="s">
        <v>6</v>
      </c>
      <c r="E8" s="40">
        <v>3</v>
      </c>
      <c r="F8" s="13"/>
      <c r="G8" s="6">
        <f t="shared" si="0"/>
        <v>0</v>
      </c>
    </row>
    <row r="9" spans="2:7" ht="31.5">
      <c r="B9" s="20" t="s">
        <v>12</v>
      </c>
      <c r="C9" s="20" t="s">
        <v>107</v>
      </c>
      <c r="D9" s="20" t="s">
        <v>6</v>
      </c>
      <c r="E9" s="41">
        <v>3</v>
      </c>
      <c r="F9" s="17"/>
      <c r="G9" s="10">
        <f>E9*(F8+F9*(700-300))</f>
        <v>0</v>
      </c>
    </row>
    <row r="10" spans="2:7" ht="31.5">
      <c r="B10" s="19" t="s">
        <v>13</v>
      </c>
      <c r="C10" s="19" t="s">
        <v>14</v>
      </c>
      <c r="D10" s="19" t="s">
        <v>6</v>
      </c>
      <c r="E10" s="40">
        <v>240</v>
      </c>
      <c r="F10" s="13"/>
      <c r="G10" s="6">
        <f t="shared" si="0"/>
        <v>0</v>
      </c>
    </row>
    <row r="11" spans="2:7" ht="31.5">
      <c r="B11" s="19" t="s">
        <v>15</v>
      </c>
      <c r="C11" s="19" t="s">
        <v>16</v>
      </c>
      <c r="D11" s="19" t="s">
        <v>6</v>
      </c>
      <c r="E11" s="40">
        <v>165</v>
      </c>
      <c r="F11" s="13"/>
      <c r="G11" s="6">
        <f t="shared" si="0"/>
        <v>0</v>
      </c>
    </row>
    <row r="12" spans="2:7" ht="31.5">
      <c r="B12" s="19" t="s">
        <v>17</v>
      </c>
      <c r="C12" s="19" t="s">
        <v>18</v>
      </c>
      <c r="D12" s="19" t="s">
        <v>6</v>
      </c>
      <c r="E12" s="40">
        <v>75</v>
      </c>
      <c r="F12" s="13"/>
      <c r="G12" s="6">
        <f t="shared" si="0"/>
        <v>0</v>
      </c>
    </row>
    <row r="13" spans="2:7" ht="31.5">
      <c r="B13" s="20" t="s">
        <v>19</v>
      </c>
      <c r="C13" s="20" t="s">
        <v>108</v>
      </c>
      <c r="D13" s="20" t="s">
        <v>6</v>
      </c>
      <c r="E13" s="41">
        <v>15</v>
      </c>
      <c r="F13" s="17"/>
      <c r="G13" s="10">
        <f>E13*(F12+F13*(700-500))</f>
        <v>0</v>
      </c>
    </row>
    <row r="14" spans="2:7" ht="63">
      <c r="B14" s="21" t="s">
        <v>20</v>
      </c>
      <c r="C14" s="21" t="s">
        <v>21</v>
      </c>
      <c r="D14" s="21" t="s">
        <v>22</v>
      </c>
      <c r="E14" s="9" t="s">
        <v>101</v>
      </c>
      <c r="F14" s="11"/>
      <c r="G14" s="7">
        <f>F14*((G10+G11+G12+G13)/4)</f>
        <v>0</v>
      </c>
    </row>
    <row r="15" spans="2:7" ht="15.75">
      <c r="B15" s="19" t="s">
        <v>23</v>
      </c>
      <c r="C15" s="19" t="s">
        <v>24</v>
      </c>
      <c r="D15" s="19" t="s">
        <v>6</v>
      </c>
      <c r="E15" s="40">
        <v>6</v>
      </c>
      <c r="F15" s="13"/>
      <c r="G15" s="6">
        <f t="shared" si="0"/>
        <v>0</v>
      </c>
    </row>
    <row r="16" spans="2:7" ht="15.75">
      <c r="B16" s="19" t="s">
        <v>25</v>
      </c>
      <c r="C16" s="19" t="s">
        <v>26</v>
      </c>
      <c r="D16" s="19" t="s">
        <v>6</v>
      </c>
      <c r="E16" s="40">
        <v>6</v>
      </c>
      <c r="F16" s="13"/>
      <c r="G16" s="6">
        <f t="shared" si="0"/>
        <v>0</v>
      </c>
    </row>
    <row r="17" spans="2:7" ht="15.75">
      <c r="B17" s="19" t="s">
        <v>27</v>
      </c>
      <c r="C17" s="19" t="s">
        <v>28</v>
      </c>
      <c r="D17" s="19" t="s">
        <v>6</v>
      </c>
      <c r="E17" s="40">
        <v>6</v>
      </c>
      <c r="F17" s="13"/>
      <c r="G17" s="6">
        <f t="shared" si="0"/>
        <v>0</v>
      </c>
    </row>
    <row r="18" spans="2:7" ht="31.5">
      <c r="B18" s="20" t="s">
        <v>29</v>
      </c>
      <c r="C18" s="20" t="s">
        <v>109</v>
      </c>
      <c r="D18" s="20" t="s">
        <v>6</v>
      </c>
      <c r="E18" s="41">
        <v>6</v>
      </c>
      <c r="F18" s="17"/>
      <c r="G18" s="10">
        <f>E18*(F17+F18*(700-500))</f>
        <v>0</v>
      </c>
    </row>
    <row r="19" spans="2:7" ht="15.75">
      <c r="B19" s="19" t="s">
        <v>30</v>
      </c>
      <c r="C19" s="19" t="s">
        <v>31</v>
      </c>
      <c r="D19" s="19" t="s">
        <v>6</v>
      </c>
      <c r="E19" s="40">
        <v>15</v>
      </c>
      <c r="F19" s="13"/>
      <c r="G19" s="6">
        <f t="shared" si="0"/>
        <v>0</v>
      </c>
    </row>
    <row r="20" spans="2:7" ht="31.5">
      <c r="B20" s="19" t="s">
        <v>32</v>
      </c>
      <c r="C20" s="19" t="s">
        <v>33</v>
      </c>
      <c r="D20" s="19" t="s">
        <v>6</v>
      </c>
      <c r="E20" s="40">
        <v>45</v>
      </c>
      <c r="F20" s="13"/>
      <c r="G20" s="6">
        <f t="shared" si="0"/>
        <v>0</v>
      </c>
    </row>
    <row r="21" spans="2:7" ht="31.5">
      <c r="B21" s="19" t="s">
        <v>34</v>
      </c>
      <c r="C21" s="19" t="s">
        <v>35</v>
      </c>
      <c r="D21" s="19" t="s">
        <v>6</v>
      </c>
      <c r="E21" s="40">
        <v>45</v>
      </c>
      <c r="F21" s="13"/>
      <c r="G21" s="6">
        <f t="shared" si="0"/>
        <v>0</v>
      </c>
    </row>
    <row r="22" spans="2:7" ht="31.5">
      <c r="B22" s="19" t="s">
        <v>36</v>
      </c>
      <c r="C22" s="19" t="s">
        <v>37</v>
      </c>
      <c r="D22" s="19" t="s">
        <v>6</v>
      </c>
      <c r="E22" s="40">
        <v>45</v>
      </c>
      <c r="F22" s="13"/>
      <c r="G22" s="6">
        <f t="shared" si="0"/>
        <v>0</v>
      </c>
    </row>
    <row r="23" spans="2:7" ht="31.5">
      <c r="B23" s="19" t="s">
        <v>38</v>
      </c>
      <c r="C23" s="19" t="s">
        <v>39</v>
      </c>
      <c r="D23" s="19" t="s">
        <v>6</v>
      </c>
      <c r="E23" s="40">
        <v>30</v>
      </c>
      <c r="F23" s="13"/>
      <c r="G23" s="6">
        <f t="shared" si="0"/>
        <v>0</v>
      </c>
    </row>
    <row r="24" spans="2:7" ht="31.5">
      <c r="B24" s="19" t="s">
        <v>40</v>
      </c>
      <c r="C24" s="19" t="s">
        <v>41</v>
      </c>
      <c r="D24" s="19" t="s">
        <v>6</v>
      </c>
      <c r="E24" s="40">
        <v>15</v>
      </c>
      <c r="F24" s="13"/>
      <c r="G24" s="6">
        <f t="shared" si="0"/>
        <v>0</v>
      </c>
    </row>
    <row r="25" spans="2:7" ht="31.5">
      <c r="B25" s="19" t="s">
        <v>42</v>
      </c>
      <c r="C25" s="19" t="s">
        <v>43</v>
      </c>
      <c r="D25" s="19" t="s">
        <v>6</v>
      </c>
      <c r="E25" s="40">
        <v>18</v>
      </c>
      <c r="F25" s="13"/>
      <c r="G25" s="6">
        <f t="shared" si="0"/>
        <v>0</v>
      </c>
    </row>
    <row r="26" spans="2:7" ht="31.5">
      <c r="B26" s="19" t="s">
        <v>44</v>
      </c>
      <c r="C26" s="19" t="s">
        <v>45</v>
      </c>
      <c r="D26" s="19" t="s">
        <v>6</v>
      </c>
      <c r="E26" s="40">
        <v>9</v>
      </c>
      <c r="F26" s="13"/>
      <c r="G26" s="6">
        <f t="shared" si="0"/>
        <v>0</v>
      </c>
    </row>
    <row r="27" spans="2:7" ht="31.5">
      <c r="B27" s="19" t="s">
        <v>46</v>
      </c>
      <c r="C27" s="19" t="s">
        <v>47</v>
      </c>
      <c r="D27" s="19" t="s">
        <v>6</v>
      </c>
      <c r="E27" s="40">
        <v>30</v>
      </c>
      <c r="F27" s="13"/>
      <c r="G27" s="6">
        <f t="shared" si="0"/>
        <v>0</v>
      </c>
    </row>
    <row r="28" spans="2:7" ht="31.5">
      <c r="B28" s="19" t="s">
        <v>48</v>
      </c>
      <c r="C28" s="19" t="s">
        <v>49</v>
      </c>
      <c r="D28" s="19" t="s">
        <v>6</v>
      </c>
      <c r="E28" s="40">
        <v>9</v>
      </c>
      <c r="F28" s="13"/>
      <c r="G28" s="6">
        <f t="shared" si="0"/>
        <v>0</v>
      </c>
    </row>
    <row r="29" spans="2:7" ht="31.5">
      <c r="B29" s="19" t="s">
        <v>50</v>
      </c>
      <c r="C29" s="19" t="s">
        <v>51</v>
      </c>
      <c r="D29" s="19" t="s">
        <v>6</v>
      </c>
      <c r="E29" s="40">
        <v>6</v>
      </c>
      <c r="F29" s="13"/>
      <c r="G29" s="6">
        <f t="shared" si="0"/>
        <v>0</v>
      </c>
    </row>
    <row r="30" spans="2:10" ht="31.5">
      <c r="B30" s="19" t="s">
        <v>52</v>
      </c>
      <c r="C30" s="19" t="s">
        <v>53</v>
      </c>
      <c r="D30" s="19" t="s">
        <v>6</v>
      </c>
      <c r="E30" s="40">
        <v>6</v>
      </c>
      <c r="F30" s="13"/>
      <c r="G30" s="6">
        <f t="shared" si="0"/>
        <v>0</v>
      </c>
      <c r="J30" s="12"/>
    </row>
    <row r="31" spans="2:7" ht="63">
      <c r="B31" s="21" t="s">
        <v>54</v>
      </c>
      <c r="C31" s="21" t="s">
        <v>55</v>
      </c>
      <c r="D31" s="21" t="s">
        <v>22</v>
      </c>
      <c r="E31" s="9" t="s">
        <v>100</v>
      </c>
      <c r="F31" s="18"/>
      <c r="G31" s="7">
        <f>F31*((G25+G26+G27+G28+G29+G30)/6)</f>
        <v>0</v>
      </c>
    </row>
    <row r="32" spans="2:7" ht="15.75">
      <c r="B32" s="19" t="s">
        <v>56</v>
      </c>
      <c r="C32" s="19" t="s">
        <v>57</v>
      </c>
      <c r="D32" s="19" t="s">
        <v>6</v>
      </c>
      <c r="E32" s="40">
        <v>6</v>
      </c>
      <c r="F32" s="13"/>
      <c r="G32" s="6">
        <f t="shared" si="0"/>
        <v>0</v>
      </c>
    </row>
    <row r="33" spans="2:7" ht="15.75">
      <c r="B33" s="19" t="s">
        <v>58</v>
      </c>
      <c r="C33" s="19" t="s">
        <v>59</v>
      </c>
      <c r="D33" s="19" t="s">
        <v>6</v>
      </c>
      <c r="E33" s="40">
        <v>6</v>
      </c>
      <c r="F33" s="13"/>
      <c r="G33" s="6">
        <f t="shared" si="0"/>
        <v>0</v>
      </c>
    </row>
    <row r="34" spans="2:7" ht="15.75">
      <c r="B34" s="19" t="s">
        <v>60</v>
      </c>
      <c r="C34" s="19" t="s">
        <v>61</v>
      </c>
      <c r="D34" s="19" t="s">
        <v>6</v>
      </c>
      <c r="E34" s="40">
        <v>300</v>
      </c>
      <c r="F34" s="13"/>
      <c r="G34" s="6">
        <f t="shared" si="0"/>
        <v>0</v>
      </c>
    </row>
    <row r="35" spans="2:7" ht="47.25">
      <c r="B35" s="19" t="s">
        <v>62</v>
      </c>
      <c r="C35" s="19" t="s">
        <v>63</v>
      </c>
      <c r="D35" s="19" t="s">
        <v>6</v>
      </c>
      <c r="E35" s="40">
        <v>450</v>
      </c>
      <c r="F35" s="13"/>
      <c r="G35" s="6">
        <f t="shared" si="0"/>
        <v>0</v>
      </c>
    </row>
    <row r="36" spans="2:7" ht="47.25">
      <c r="B36" s="19" t="s">
        <v>64</v>
      </c>
      <c r="C36" s="19" t="s">
        <v>65</v>
      </c>
      <c r="D36" s="19" t="s">
        <v>6</v>
      </c>
      <c r="E36" s="40">
        <v>141</v>
      </c>
      <c r="F36" s="13"/>
      <c r="G36" s="6">
        <f t="shared" si="0"/>
        <v>0</v>
      </c>
    </row>
    <row r="37" spans="2:7" ht="63">
      <c r="B37" s="19" t="s">
        <v>66</v>
      </c>
      <c r="C37" s="19" t="s">
        <v>67</v>
      </c>
      <c r="D37" s="19" t="s">
        <v>6</v>
      </c>
      <c r="E37" s="40">
        <v>6</v>
      </c>
      <c r="F37" s="13"/>
      <c r="G37" s="6">
        <f t="shared" si="0"/>
        <v>0</v>
      </c>
    </row>
    <row r="38" spans="2:7" ht="15.75">
      <c r="B38" s="19" t="s">
        <v>68</v>
      </c>
      <c r="C38" s="19" t="s">
        <v>69</v>
      </c>
      <c r="D38" s="19" t="s">
        <v>6</v>
      </c>
      <c r="E38" s="40">
        <v>6</v>
      </c>
      <c r="F38" s="13"/>
      <c r="G38" s="6">
        <f t="shared" si="0"/>
        <v>0</v>
      </c>
    </row>
    <row r="39" spans="2:7" ht="31.5">
      <c r="B39" s="19" t="s">
        <v>70</v>
      </c>
      <c r="C39" s="19" t="s">
        <v>71</v>
      </c>
      <c r="D39" s="19" t="s">
        <v>6</v>
      </c>
      <c r="E39" s="40">
        <v>300</v>
      </c>
      <c r="F39" s="13"/>
      <c r="G39" s="6">
        <f t="shared" si="0"/>
        <v>0</v>
      </c>
    </row>
    <row r="40" spans="2:7" ht="31.5">
      <c r="B40" s="19" t="s">
        <v>72</v>
      </c>
      <c r="C40" s="19" t="s">
        <v>73</v>
      </c>
      <c r="D40" s="19" t="s">
        <v>6</v>
      </c>
      <c r="E40" s="40">
        <v>600</v>
      </c>
      <c r="F40" s="13"/>
      <c r="G40" s="6">
        <f t="shared" si="0"/>
        <v>0</v>
      </c>
    </row>
    <row r="41" spans="2:7" ht="31.5">
      <c r="B41" s="19" t="s">
        <v>74</v>
      </c>
      <c r="C41" s="19" t="s">
        <v>75</v>
      </c>
      <c r="D41" s="19" t="s">
        <v>6</v>
      </c>
      <c r="E41" s="40">
        <v>600</v>
      </c>
      <c r="F41" s="13"/>
      <c r="G41" s="6">
        <f t="shared" si="0"/>
        <v>0</v>
      </c>
    </row>
    <row r="42" spans="2:7" ht="15.75">
      <c r="B42" s="19" t="s">
        <v>76</v>
      </c>
      <c r="C42" s="19" t="s">
        <v>77</v>
      </c>
      <c r="D42" s="19" t="s">
        <v>6</v>
      </c>
      <c r="E42" s="40">
        <v>600</v>
      </c>
      <c r="F42" s="13"/>
      <c r="G42" s="6">
        <f t="shared" si="0"/>
        <v>0</v>
      </c>
    </row>
    <row r="43" spans="2:7" ht="47.25">
      <c r="B43" s="19" t="s">
        <v>78</v>
      </c>
      <c r="C43" s="19" t="s">
        <v>79</v>
      </c>
      <c r="D43" s="19" t="s">
        <v>6</v>
      </c>
      <c r="E43" s="40">
        <v>600</v>
      </c>
      <c r="F43" s="13"/>
      <c r="G43" s="6">
        <f t="shared" si="0"/>
        <v>0</v>
      </c>
    </row>
    <row r="44" spans="2:7" ht="31.5">
      <c r="B44" s="19" t="s">
        <v>80</v>
      </c>
      <c r="C44" s="19" t="s">
        <v>81</v>
      </c>
      <c r="D44" s="19" t="s">
        <v>6</v>
      </c>
      <c r="E44" s="40">
        <v>3</v>
      </c>
      <c r="F44" s="13"/>
      <c r="G44" s="6">
        <f t="shared" si="0"/>
        <v>0</v>
      </c>
    </row>
    <row r="45" spans="2:7" ht="15.75">
      <c r="B45" s="19" t="s">
        <v>82</v>
      </c>
      <c r="C45" s="19" t="s">
        <v>83</v>
      </c>
      <c r="D45" s="19" t="s">
        <v>84</v>
      </c>
      <c r="E45" s="40">
        <v>15</v>
      </c>
      <c r="F45" s="13"/>
      <c r="G45" s="6">
        <f t="shared" si="0"/>
        <v>0</v>
      </c>
    </row>
    <row r="46" spans="2:7" ht="15.75">
      <c r="B46" s="19" t="s">
        <v>85</v>
      </c>
      <c r="C46" s="19" t="s">
        <v>86</v>
      </c>
      <c r="D46" s="19" t="s">
        <v>84</v>
      </c>
      <c r="E46" s="40">
        <v>6</v>
      </c>
      <c r="F46" s="13"/>
      <c r="G46" s="6">
        <f t="shared" si="0"/>
        <v>0</v>
      </c>
    </row>
    <row r="47" spans="2:7" ht="15.75">
      <c r="B47" s="19" t="s">
        <v>87</v>
      </c>
      <c r="C47" s="19" t="s">
        <v>88</v>
      </c>
      <c r="D47" s="19" t="s">
        <v>6</v>
      </c>
      <c r="E47" s="40">
        <v>15</v>
      </c>
      <c r="F47" s="13"/>
      <c r="G47" s="6">
        <f t="shared" si="0"/>
        <v>0</v>
      </c>
    </row>
    <row r="48" spans="2:7" ht="31.5">
      <c r="B48" s="19" t="s">
        <v>89</v>
      </c>
      <c r="C48" s="19" t="s">
        <v>90</v>
      </c>
      <c r="D48" s="19" t="s">
        <v>6</v>
      </c>
      <c r="E48" s="40">
        <v>30</v>
      </c>
      <c r="F48" s="13"/>
      <c r="G48" s="6">
        <f t="shared" si="0"/>
        <v>0</v>
      </c>
    </row>
    <row r="49" spans="2:7" ht="31.5">
      <c r="B49" s="19" t="s">
        <v>91</v>
      </c>
      <c r="C49" s="19" t="s">
        <v>92</v>
      </c>
      <c r="D49" s="19" t="s">
        <v>6</v>
      </c>
      <c r="E49" s="40">
        <v>600</v>
      </c>
      <c r="F49" s="13"/>
      <c r="G49" s="6">
        <f>1.3*E49*F49</f>
        <v>0</v>
      </c>
    </row>
    <row r="50" spans="2:7" ht="47.25">
      <c r="B50" s="19" t="s">
        <v>112</v>
      </c>
      <c r="C50" s="19" t="s">
        <v>110</v>
      </c>
      <c r="D50" s="19" t="s">
        <v>114</v>
      </c>
      <c r="E50" s="40">
        <v>375</v>
      </c>
      <c r="F50" s="13"/>
      <c r="G50" s="6">
        <f>1.3*E50*F50</f>
        <v>0</v>
      </c>
    </row>
    <row r="51" spans="2:10" ht="47.25">
      <c r="B51" s="19" t="s">
        <v>113</v>
      </c>
      <c r="C51" s="19" t="s">
        <v>110</v>
      </c>
      <c r="D51" s="19" t="s">
        <v>111</v>
      </c>
      <c r="E51" s="40">
        <v>375</v>
      </c>
      <c r="F51" s="13"/>
      <c r="G51" s="6">
        <f>1.3*E51*F51*8</f>
        <v>0</v>
      </c>
      <c r="J51" s="12"/>
    </row>
    <row r="52" spans="2:7" ht="31.5">
      <c r="B52" s="19" t="s">
        <v>115</v>
      </c>
      <c r="C52" s="19" t="s">
        <v>102</v>
      </c>
      <c r="D52" s="19" t="s">
        <v>114</v>
      </c>
      <c r="E52" s="40">
        <v>225</v>
      </c>
      <c r="F52" s="13"/>
      <c r="G52" s="6">
        <f>1.3*E52*F52</f>
        <v>0</v>
      </c>
    </row>
    <row r="53" spans="2:7" ht="31.5">
      <c r="B53" s="19" t="s">
        <v>116</v>
      </c>
      <c r="C53" s="19" t="s">
        <v>102</v>
      </c>
      <c r="D53" s="19" t="s">
        <v>111</v>
      </c>
      <c r="E53" s="8">
        <v>225</v>
      </c>
      <c r="F53" s="13"/>
      <c r="G53" s="6">
        <f>1.3*E53*F53*15</f>
        <v>0</v>
      </c>
    </row>
    <row r="54" spans="2:7" ht="31.5">
      <c r="B54" s="30">
        <v>48</v>
      </c>
      <c r="C54" s="19" t="s">
        <v>121</v>
      </c>
      <c r="D54" s="19" t="s">
        <v>6</v>
      </c>
      <c r="E54" s="8">
        <v>30</v>
      </c>
      <c r="F54" s="4"/>
      <c r="G54" s="6">
        <f>1.3*E54*F54</f>
        <v>0</v>
      </c>
    </row>
    <row r="55" spans="2:7" ht="15.75">
      <c r="B55" s="28"/>
      <c r="C55" s="29"/>
      <c r="D55" s="29"/>
      <c r="E55" s="28"/>
      <c r="F55" s="16"/>
      <c r="G55" s="28"/>
    </row>
    <row r="56" spans="2:7" ht="15.75">
      <c r="B56" s="28"/>
      <c r="C56" s="29"/>
      <c r="D56" s="29"/>
      <c r="E56" s="28"/>
      <c r="F56" s="16"/>
      <c r="G56" s="28"/>
    </row>
    <row r="57" spans="2:7" s="15" customFormat="1" ht="15.75">
      <c r="B57" s="22"/>
      <c r="C57" s="22" t="s">
        <v>119</v>
      </c>
      <c r="D57" s="22"/>
      <c r="E57" s="22"/>
      <c r="F57" s="14"/>
      <c r="G57" s="27">
        <f>SUM(G5:G54)</f>
        <v>0</v>
      </c>
    </row>
  </sheetData>
  <sheetProtection password="CC25" sheet="1"/>
  <mergeCells count="1"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7"/>
  <sheetViews>
    <sheetView zoomScalePageLayoutView="0" workbookViewId="0" topLeftCell="A47">
      <selection activeCell="G57" activeCellId="1" sqref="B4:E57 G4:G57"/>
    </sheetView>
  </sheetViews>
  <sheetFormatPr defaultColWidth="9.140625" defaultRowHeight="12.75"/>
  <cols>
    <col min="1" max="1" width="3.28125" style="1" customWidth="1"/>
    <col min="2" max="2" width="5.00390625" style="1" bestFit="1" customWidth="1"/>
    <col min="3" max="3" width="65.8515625" style="1" customWidth="1"/>
    <col min="4" max="4" width="10.28125" style="1" customWidth="1"/>
    <col min="5" max="5" width="31.7109375" style="1" customWidth="1"/>
    <col min="6" max="6" width="13.28125" style="1" customWidth="1"/>
    <col min="7" max="7" width="16.140625" style="1" customWidth="1"/>
    <col min="8" max="16384" width="9.140625" style="1" customWidth="1"/>
  </cols>
  <sheetData>
    <row r="1" ht="15.75">
      <c r="E1" s="2" t="s">
        <v>126</v>
      </c>
    </row>
    <row r="3" spans="2:7" ht="78.75" customHeight="1">
      <c r="B3" s="4"/>
      <c r="C3" s="33" t="s">
        <v>105</v>
      </c>
      <c r="D3" s="4"/>
      <c r="E3" s="42" t="s">
        <v>94</v>
      </c>
      <c r="F3" s="42"/>
      <c r="G3" s="42"/>
    </row>
    <row r="4" spans="2:7" ht="47.25">
      <c r="B4" s="23" t="s">
        <v>0</v>
      </c>
      <c r="C4" s="23" t="s">
        <v>1</v>
      </c>
      <c r="D4" s="24" t="s">
        <v>2</v>
      </c>
      <c r="E4" s="24" t="s">
        <v>3</v>
      </c>
      <c r="F4" s="36" t="s">
        <v>103</v>
      </c>
      <c r="G4" s="25" t="s">
        <v>104</v>
      </c>
    </row>
    <row r="5" spans="2:7" ht="31.5">
      <c r="B5" s="19" t="s">
        <v>4</v>
      </c>
      <c r="C5" s="19" t="s">
        <v>5</v>
      </c>
      <c r="D5" s="19" t="s">
        <v>6</v>
      </c>
      <c r="E5" s="40">
        <v>45</v>
      </c>
      <c r="F5" s="13"/>
      <c r="G5" s="6">
        <f>E5*F5</f>
        <v>0</v>
      </c>
    </row>
    <row r="6" spans="2:7" ht="31.5">
      <c r="B6" s="19" t="s">
        <v>7</v>
      </c>
      <c r="C6" s="19" t="s">
        <v>8</v>
      </c>
      <c r="D6" s="19" t="s">
        <v>6</v>
      </c>
      <c r="E6" s="40">
        <v>45</v>
      </c>
      <c r="F6" s="13"/>
      <c r="G6" s="6">
        <f aca="true" t="shared" si="0" ref="G6:G48">E6*F6</f>
        <v>0</v>
      </c>
    </row>
    <row r="7" spans="2:7" ht="31.5">
      <c r="B7" s="20" t="s">
        <v>9</v>
      </c>
      <c r="C7" s="20" t="s">
        <v>106</v>
      </c>
      <c r="D7" s="20" t="s">
        <v>6</v>
      </c>
      <c r="E7" s="41">
        <v>45</v>
      </c>
      <c r="F7" s="17"/>
      <c r="G7" s="10">
        <f>E7*(F6+F7*(700-300))</f>
        <v>0</v>
      </c>
    </row>
    <row r="8" spans="2:7" ht="31.5">
      <c r="B8" s="19" t="s">
        <v>10</v>
      </c>
      <c r="C8" s="19" t="s">
        <v>11</v>
      </c>
      <c r="D8" s="19" t="s">
        <v>6</v>
      </c>
      <c r="E8" s="40">
        <v>3</v>
      </c>
      <c r="F8" s="13"/>
      <c r="G8" s="6">
        <f t="shared" si="0"/>
        <v>0</v>
      </c>
    </row>
    <row r="9" spans="2:7" ht="31.5">
      <c r="B9" s="20" t="s">
        <v>12</v>
      </c>
      <c r="C9" s="20" t="s">
        <v>107</v>
      </c>
      <c r="D9" s="20" t="s">
        <v>6</v>
      </c>
      <c r="E9" s="41">
        <v>3</v>
      </c>
      <c r="F9" s="17"/>
      <c r="G9" s="10">
        <f>E9*(F8+F9*(700-300))</f>
        <v>0</v>
      </c>
    </row>
    <row r="10" spans="2:7" ht="31.5">
      <c r="B10" s="19" t="s">
        <v>13</v>
      </c>
      <c r="C10" s="19" t="s">
        <v>14</v>
      </c>
      <c r="D10" s="19" t="s">
        <v>6</v>
      </c>
      <c r="E10" s="40">
        <v>240</v>
      </c>
      <c r="F10" s="13"/>
      <c r="G10" s="6">
        <f t="shared" si="0"/>
        <v>0</v>
      </c>
    </row>
    <row r="11" spans="2:7" ht="31.5">
      <c r="B11" s="19" t="s">
        <v>15</v>
      </c>
      <c r="C11" s="19" t="s">
        <v>16</v>
      </c>
      <c r="D11" s="19" t="s">
        <v>6</v>
      </c>
      <c r="E11" s="40">
        <v>165</v>
      </c>
      <c r="F11" s="13"/>
      <c r="G11" s="6">
        <f t="shared" si="0"/>
        <v>0</v>
      </c>
    </row>
    <row r="12" spans="2:7" ht="31.5">
      <c r="B12" s="19" t="s">
        <v>17</v>
      </c>
      <c r="C12" s="19" t="s">
        <v>18</v>
      </c>
      <c r="D12" s="19" t="s">
        <v>6</v>
      </c>
      <c r="E12" s="40">
        <v>75</v>
      </c>
      <c r="F12" s="13"/>
      <c r="G12" s="6">
        <f t="shared" si="0"/>
        <v>0</v>
      </c>
    </row>
    <row r="13" spans="2:7" ht="31.5">
      <c r="B13" s="20" t="s">
        <v>19</v>
      </c>
      <c r="C13" s="20" t="s">
        <v>108</v>
      </c>
      <c r="D13" s="20" t="s">
        <v>6</v>
      </c>
      <c r="E13" s="43">
        <v>15</v>
      </c>
      <c r="F13" s="17"/>
      <c r="G13" s="10">
        <f>E13*(F12+F13*(700-500))</f>
        <v>0</v>
      </c>
    </row>
    <row r="14" spans="2:7" ht="63">
      <c r="B14" s="21" t="s">
        <v>20</v>
      </c>
      <c r="C14" s="21" t="s">
        <v>21</v>
      </c>
      <c r="D14" s="21" t="s">
        <v>22</v>
      </c>
      <c r="E14" s="9" t="s">
        <v>101</v>
      </c>
      <c r="F14" s="5"/>
      <c r="G14" s="7">
        <f>F14*((G10+G11+G12+G13)/4)</f>
        <v>0</v>
      </c>
    </row>
    <row r="15" spans="2:7" ht="15.75">
      <c r="B15" s="19" t="s">
        <v>23</v>
      </c>
      <c r="C15" s="19" t="s">
        <v>24</v>
      </c>
      <c r="D15" s="19" t="s">
        <v>6</v>
      </c>
      <c r="E15" s="40">
        <v>6</v>
      </c>
      <c r="F15" s="13"/>
      <c r="G15" s="6">
        <f t="shared" si="0"/>
        <v>0</v>
      </c>
    </row>
    <row r="16" spans="2:7" ht="15.75">
      <c r="B16" s="19" t="s">
        <v>25</v>
      </c>
      <c r="C16" s="19" t="s">
        <v>26</v>
      </c>
      <c r="D16" s="19" t="s">
        <v>6</v>
      </c>
      <c r="E16" s="40">
        <v>6</v>
      </c>
      <c r="F16" s="13"/>
      <c r="G16" s="6">
        <f t="shared" si="0"/>
        <v>0</v>
      </c>
    </row>
    <row r="17" spans="2:7" ht="15.75">
      <c r="B17" s="19" t="s">
        <v>27</v>
      </c>
      <c r="C17" s="19" t="s">
        <v>28</v>
      </c>
      <c r="D17" s="19" t="s">
        <v>6</v>
      </c>
      <c r="E17" s="40">
        <v>6</v>
      </c>
      <c r="F17" s="13"/>
      <c r="G17" s="6">
        <f t="shared" si="0"/>
        <v>0</v>
      </c>
    </row>
    <row r="18" spans="2:7" ht="31.5">
      <c r="B18" s="20" t="s">
        <v>29</v>
      </c>
      <c r="C18" s="20" t="s">
        <v>109</v>
      </c>
      <c r="D18" s="20" t="s">
        <v>6</v>
      </c>
      <c r="E18" s="41">
        <v>6</v>
      </c>
      <c r="F18" s="17"/>
      <c r="G18" s="10">
        <f>E18*(F17+F18*(700-500))</f>
        <v>0</v>
      </c>
    </row>
    <row r="19" spans="2:7" ht="15.75">
      <c r="B19" s="19" t="s">
        <v>30</v>
      </c>
      <c r="C19" s="19" t="s">
        <v>31</v>
      </c>
      <c r="D19" s="19" t="s">
        <v>6</v>
      </c>
      <c r="E19" s="40">
        <v>15</v>
      </c>
      <c r="F19" s="13"/>
      <c r="G19" s="6">
        <f t="shared" si="0"/>
        <v>0</v>
      </c>
    </row>
    <row r="20" spans="2:7" ht="31.5">
      <c r="B20" s="19" t="s">
        <v>32</v>
      </c>
      <c r="C20" s="19" t="s">
        <v>33</v>
      </c>
      <c r="D20" s="19" t="s">
        <v>6</v>
      </c>
      <c r="E20" s="40">
        <v>45</v>
      </c>
      <c r="F20" s="13"/>
      <c r="G20" s="6">
        <f t="shared" si="0"/>
        <v>0</v>
      </c>
    </row>
    <row r="21" spans="2:7" ht="31.5">
      <c r="B21" s="19" t="s">
        <v>34</v>
      </c>
      <c r="C21" s="19" t="s">
        <v>35</v>
      </c>
      <c r="D21" s="19" t="s">
        <v>6</v>
      </c>
      <c r="E21" s="40">
        <v>45</v>
      </c>
      <c r="F21" s="13"/>
      <c r="G21" s="6">
        <f t="shared" si="0"/>
        <v>0</v>
      </c>
    </row>
    <row r="22" spans="2:7" ht="31.5">
      <c r="B22" s="19" t="s">
        <v>36</v>
      </c>
      <c r="C22" s="19" t="s">
        <v>37</v>
      </c>
      <c r="D22" s="19" t="s">
        <v>6</v>
      </c>
      <c r="E22" s="40">
        <v>45</v>
      </c>
      <c r="F22" s="13"/>
      <c r="G22" s="6">
        <f t="shared" si="0"/>
        <v>0</v>
      </c>
    </row>
    <row r="23" spans="2:7" ht="31.5">
      <c r="B23" s="19" t="s">
        <v>38</v>
      </c>
      <c r="C23" s="19" t="s">
        <v>39</v>
      </c>
      <c r="D23" s="19" t="s">
        <v>6</v>
      </c>
      <c r="E23" s="40">
        <v>30</v>
      </c>
      <c r="F23" s="13"/>
      <c r="G23" s="6">
        <f t="shared" si="0"/>
        <v>0</v>
      </c>
    </row>
    <row r="24" spans="2:7" ht="31.5">
      <c r="B24" s="19" t="s">
        <v>40</v>
      </c>
      <c r="C24" s="19" t="s">
        <v>41</v>
      </c>
      <c r="D24" s="19" t="s">
        <v>6</v>
      </c>
      <c r="E24" s="40">
        <v>15</v>
      </c>
      <c r="F24" s="13"/>
      <c r="G24" s="6">
        <f t="shared" si="0"/>
        <v>0</v>
      </c>
    </row>
    <row r="25" spans="2:7" ht="31.5">
      <c r="B25" s="19" t="s">
        <v>42</v>
      </c>
      <c r="C25" s="19" t="s">
        <v>43</v>
      </c>
      <c r="D25" s="19" t="s">
        <v>6</v>
      </c>
      <c r="E25" s="40">
        <v>18</v>
      </c>
      <c r="F25" s="13"/>
      <c r="G25" s="6">
        <f t="shared" si="0"/>
        <v>0</v>
      </c>
    </row>
    <row r="26" spans="2:7" ht="31.5">
      <c r="B26" s="19" t="s">
        <v>44</v>
      </c>
      <c r="C26" s="19" t="s">
        <v>45</v>
      </c>
      <c r="D26" s="19" t="s">
        <v>6</v>
      </c>
      <c r="E26" s="40">
        <v>9</v>
      </c>
      <c r="F26" s="13"/>
      <c r="G26" s="6">
        <f t="shared" si="0"/>
        <v>0</v>
      </c>
    </row>
    <row r="27" spans="2:7" ht="31.5">
      <c r="B27" s="19" t="s">
        <v>46</v>
      </c>
      <c r="C27" s="19" t="s">
        <v>47</v>
      </c>
      <c r="D27" s="19" t="s">
        <v>6</v>
      </c>
      <c r="E27" s="40">
        <v>30</v>
      </c>
      <c r="F27" s="13"/>
      <c r="G27" s="6">
        <f t="shared" si="0"/>
        <v>0</v>
      </c>
    </row>
    <row r="28" spans="2:7" ht="31.5">
      <c r="B28" s="19" t="s">
        <v>48</v>
      </c>
      <c r="C28" s="19" t="s">
        <v>49</v>
      </c>
      <c r="D28" s="19" t="s">
        <v>6</v>
      </c>
      <c r="E28" s="40">
        <v>9</v>
      </c>
      <c r="F28" s="13"/>
      <c r="G28" s="6">
        <f t="shared" si="0"/>
        <v>0</v>
      </c>
    </row>
    <row r="29" spans="2:7" ht="31.5">
      <c r="B29" s="19" t="s">
        <v>50</v>
      </c>
      <c r="C29" s="19" t="s">
        <v>51</v>
      </c>
      <c r="D29" s="19" t="s">
        <v>6</v>
      </c>
      <c r="E29" s="40">
        <v>6</v>
      </c>
      <c r="F29" s="13"/>
      <c r="G29" s="6">
        <f t="shared" si="0"/>
        <v>0</v>
      </c>
    </row>
    <row r="30" spans="2:7" ht="31.5">
      <c r="B30" s="19" t="s">
        <v>52</v>
      </c>
      <c r="C30" s="19" t="s">
        <v>53</v>
      </c>
      <c r="D30" s="19" t="s">
        <v>6</v>
      </c>
      <c r="E30" s="40">
        <v>6</v>
      </c>
      <c r="F30" s="13"/>
      <c r="G30" s="6">
        <f t="shared" si="0"/>
        <v>0</v>
      </c>
    </row>
    <row r="31" spans="2:7" ht="63">
      <c r="B31" s="21" t="s">
        <v>54</v>
      </c>
      <c r="C31" s="21" t="s">
        <v>55</v>
      </c>
      <c r="D31" s="21" t="s">
        <v>22</v>
      </c>
      <c r="E31" s="9" t="s">
        <v>100</v>
      </c>
      <c r="F31" s="5"/>
      <c r="G31" s="7">
        <f>F31*((G25+G26+G27+G28+G29+G30)/6)</f>
        <v>0</v>
      </c>
    </row>
    <row r="32" spans="2:7" ht="15.75">
      <c r="B32" s="19" t="s">
        <v>56</v>
      </c>
      <c r="C32" s="19" t="s">
        <v>57</v>
      </c>
      <c r="D32" s="19" t="s">
        <v>6</v>
      </c>
      <c r="E32" s="40">
        <v>6</v>
      </c>
      <c r="F32" s="13"/>
      <c r="G32" s="6">
        <f t="shared" si="0"/>
        <v>0</v>
      </c>
    </row>
    <row r="33" spans="2:7" ht="15.75">
      <c r="B33" s="19" t="s">
        <v>58</v>
      </c>
      <c r="C33" s="19" t="s">
        <v>59</v>
      </c>
      <c r="D33" s="19" t="s">
        <v>6</v>
      </c>
      <c r="E33" s="40">
        <v>6</v>
      </c>
      <c r="F33" s="13"/>
      <c r="G33" s="6">
        <f t="shared" si="0"/>
        <v>0</v>
      </c>
    </row>
    <row r="34" spans="2:7" ht="15.75">
      <c r="B34" s="19" t="s">
        <v>60</v>
      </c>
      <c r="C34" s="19" t="s">
        <v>61</v>
      </c>
      <c r="D34" s="19" t="s">
        <v>6</v>
      </c>
      <c r="E34" s="40">
        <v>300</v>
      </c>
      <c r="F34" s="13"/>
      <c r="G34" s="6">
        <f t="shared" si="0"/>
        <v>0</v>
      </c>
    </row>
    <row r="35" spans="2:7" ht="47.25">
      <c r="B35" s="19" t="s">
        <v>62</v>
      </c>
      <c r="C35" s="19" t="s">
        <v>63</v>
      </c>
      <c r="D35" s="19" t="s">
        <v>6</v>
      </c>
      <c r="E35" s="40">
        <v>450</v>
      </c>
      <c r="F35" s="13"/>
      <c r="G35" s="6">
        <f t="shared" si="0"/>
        <v>0</v>
      </c>
    </row>
    <row r="36" spans="2:7" ht="47.25">
      <c r="B36" s="19" t="s">
        <v>64</v>
      </c>
      <c r="C36" s="19" t="s">
        <v>65</v>
      </c>
      <c r="D36" s="19" t="s">
        <v>6</v>
      </c>
      <c r="E36" s="40">
        <v>141</v>
      </c>
      <c r="F36" s="13"/>
      <c r="G36" s="6">
        <f t="shared" si="0"/>
        <v>0</v>
      </c>
    </row>
    <row r="37" spans="2:7" ht="63">
      <c r="B37" s="19" t="s">
        <v>66</v>
      </c>
      <c r="C37" s="19" t="s">
        <v>67</v>
      </c>
      <c r="D37" s="19" t="s">
        <v>6</v>
      </c>
      <c r="E37" s="40">
        <v>6</v>
      </c>
      <c r="F37" s="13"/>
      <c r="G37" s="6">
        <f t="shared" si="0"/>
        <v>0</v>
      </c>
    </row>
    <row r="38" spans="2:7" ht="15.75">
      <c r="B38" s="19" t="s">
        <v>68</v>
      </c>
      <c r="C38" s="19" t="s">
        <v>69</v>
      </c>
      <c r="D38" s="19" t="s">
        <v>6</v>
      </c>
      <c r="E38" s="40">
        <v>6</v>
      </c>
      <c r="F38" s="13"/>
      <c r="G38" s="6">
        <f t="shared" si="0"/>
        <v>0</v>
      </c>
    </row>
    <row r="39" spans="2:7" ht="31.5">
      <c r="B39" s="19" t="s">
        <v>70</v>
      </c>
      <c r="C39" s="19" t="s">
        <v>71</v>
      </c>
      <c r="D39" s="19" t="s">
        <v>6</v>
      </c>
      <c r="E39" s="40">
        <v>300</v>
      </c>
      <c r="F39" s="13"/>
      <c r="G39" s="6">
        <f t="shared" si="0"/>
        <v>0</v>
      </c>
    </row>
    <row r="40" spans="2:7" ht="31.5">
      <c r="B40" s="19" t="s">
        <v>72</v>
      </c>
      <c r="C40" s="19" t="s">
        <v>73</v>
      </c>
      <c r="D40" s="19" t="s">
        <v>6</v>
      </c>
      <c r="E40" s="40">
        <v>600</v>
      </c>
      <c r="F40" s="13"/>
      <c r="G40" s="6">
        <f t="shared" si="0"/>
        <v>0</v>
      </c>
    </row>
    <row r="41" spans="2:7" ht="31.5">
      <c r="B41" s="19" t="s">
        <v>74</v>
      </c>
      <c r="C41" s="19" t="s">
        <v>75</v>
      </c>
      <c r="D41" s="19" t="s">
        <v>6</v>
      </c>
      <c r="E41" s="40">
        <v>600</v>
      </c>
      <c r="F41" s="13"/>
      <c r="G41" s="6">
        <f t="shared" si="0"/>
        <v>0</v>
      </c>
    </row>
    <row r="42" spans="2:7" ht="15.75">
      <c r="B42" s="19" t="s">
        <v>76</v>
      </c>
      <c r="C42" s="19" t="s">
        <v>77</v>
      </c>
      <c r="D42" s="19" t="s">
        <v>6</v>
      </c>
      <c r="E42" s="40">
        <v>600</v>
      </c>
      <c r="F42" s="13"/>
      <c r="G42" s="6">
        <f t="shared" si="0"/>
        <v>0</v>
      </c>
    </row>
    <row r="43" spans="2:7" ht="47.25">
      <c r="B43" s="19" t="s">
        <v>78</v>
      </c>
      <c r="C43" s="19" t="s">
        <v>79</v>
      </c>
      <c r="D43" s="19" t="s">
        <v>6</v>
      </c>
      <c r="E43" s="40">
        <v>600</v>
      </c>
      <c r="F43" s="13"/>
      <c r="G43" s="6">
        <f t="shared" si="0"/>
        <v>0</v>
      </c>
    </row>
    <row r="44" spans="2:7" ht="31.5">
      <c r="B44" s="19" t="s">
        <v>80</v>
      </c>
      <c r="C44" s="19" t="s">
        <v>81</v>
      </c>
      <c r="D44" s="19" t="s">
        <v>6</v>
      </c>
      <c r="E44" s="40">
        <v>3</v>
      </c>
      <c r="F44" s="13"/>
      <c r="G44" s="6">
        <f t="shared" si="0"/>
        <v>0</v>
      </c>
    </row>
    <row r="45" spans="2:7" ht="15.75">
      <c r="B45" s="19" t="s">
        <v>82</v>
      </c>
      <c r="C45" s="19" t="s">
        <v>83</v>
      </c>
      <c r="D45" s="19" t="s">
        <v>84</v>
      </c>
      <c r="E45" s="40">
        <v>15</v>
      </c>
      <c r="F45" s="13"/>
      <c r="G45" s="6">
        <f t="shared" si="0"/>
        <v>0</v>
      </c>
    </row>
    <row r="46" spans="2:7" ht="15.75">
      <c r="B46" s="19" t="s">
        <v>85</v>
      </c>
      <c r="C46" s="19" t="s">
        <v>86</v>
      </c>
      <c r="D46" s="19" t="s">
        <v>84</v>
      </c>
      <c r="E46" s="40">
        <v>6</v>
      </c>
      <c r="F46" s="13"/>
      <c r="G46" s="6">
        <f t="shared" si="0"/>
        <v>0</v>
      </c>
    </row>
    <row r="47" spans="2:7" ht="15.75">
      <c r="B47" s="19" t="s">
        <v>87</v>
      </c>
      <c r="C47" s="19" t="s">
        <v>88</v>
      </c>
      <c r="D47" s="19" t="s">
        <v>6</v>
      </c>
      <c r="E47" s="40">
        <v>15</v>
      </c>
      <c r="F47" s="13"/>
      <c r="G47" s="6">
        <f t="shared" si="0"/>
        <v>0</v>
      </c>
    </row>
    <row r="48" spans="2:7" ht="31.5">
      <c r="B48" s="19" t="s">
        <v>89</v>
      </c>
      <c r="C48" s="19" t="s">
        <v>90</v>
      </c>
      <c r="D48" s="19" t="s">
        <v>6</v>
      </c>
      <c r="E48" s="40">
        <v>30</v>
      </c>
      <c r="F48" s="13"/>
      <c r="G48" s="6">
        <f t="shared" si="0"/>
        <v>0</v>
      </c>
    </row>
    <row r="49" spans="2:7" ht="31.5">
      <c r="B49" s="19" t="s">
        <v>91</v>
      </c>
      <c r="C49" s="19" t="s">
        <v>92</v>
      </c>
      <c r="D49" s="19" t="s">
        <v>6</v>
      </c>
      <c r="E49" s="40">
        <v>600</v>
      </c>
      <c r="F49" s="13"/>
      <c r="G49" s="6">
        <f>1.3*E49*F49</f>
        <v>0</v>
      </c>
    </row>
    <row r="50" spans="2:7" ht="47.25">
      <c r="B50" s="19" t="s">
        <v>118</v>
      </c>
      <c r="C50" s="19" t="s">
        <v>110</v>
      </c>
      <c r="D50" s="19" t="s">
        <v>114</v>
      </c>
      <c r="E50" s="40">
        <v>375</v>
      </c>
      <c r="F50" s="13"/>
      <c r="G50" s="6">
        <f>1.3*E50*F50</f>
        <v>0</v>
      </c>
    </row>
    <row r="51" spans="2:7" ht="47.25">
      <c r="B51" s="19" t="s">
        <v>113</v>
      </c>
      <c r="C51" s="19" t="s">
        <v>110</v>
      </c>
      <c r="D51" s="19" t="s">
        <v>111</v>
      </c>
      <c r="E51" s="40">
        <v>375</v>
      </c>
      <c r="F51" s="13"/>
      <c r="G51" s="6">
        <f>1.3*E51*F51*8</f>
        <v>0</v>
      </c>
    </row>
    <row r="52" spans="2:7" ht="31.5">
      <c r="B52" s="8" t="s">
        <v>115</v>
      </c>
      <c r="C52" s="19" t="s">
        <v>102</v>
      </c>
      <c r="D52" s="19" t="s">
        <v>114</v>
      </c>
      <c r="E52" s="40">
        <v>225</v>
      </c>
      <c r="F52" s="13"/>
      <c r="G52" s="6">
        <f>1.3*E52*F52</f>
        <v>0</v>
      </c>
    </row>
    <row r="53" spans="2:7" ht="31.5">
      <c r="B53" s="8" t="s">
        <v>116</v>
      </c>
      <c r="C53" s="19" t="s">
        <v>102</v>
      </c>
      <c r="D53" s="19" t="s">
        <v>111</v>
      </c>
      <c r="E53" s="40">
        <v>225</v>
      </c>
      <c r="F53" s="13"/>
      <c r="G53" s="6">
        <f>1.3*E53*F53*15</f>
        <v>0</v>
      </c>
    </row>
    <row r="54" spans="2:7" ht="31.5">
      <c r="B54" s="8">
        <v>48</v>
      </c>
      <c r="C54" s="19" t="s">
        <v>121</v>
      </c>
      <c r="D54" s="19" t="s">
        <v>6</v>
      </c>
      <c r="E54" s="40">
        <v>30</v>
      </c>
      <c r="F54" s="4"/>
      <c r="G54" s="6">
        <f>1.3*E54*F54</f>
        <v>0</v>
      </c>
    </row>
    <row r="55" spans="2:7" ht="15.75">
      <c r="B55" s="26"/>
      <c r="C55" s="26"/>
      <c r="D55" s="26"/>
      <c r="E55" s="26"/>
      <c r="G55" s="26"/>
    </row>
    <row r="56" spans="2:7" ht="15.75">
      <c r="B56" s="26"/>
      <c r="C56" s="26"/>
      <c r="D56" s="26"/>
      <c r="E56" s="26"/>
      <c r="G56" s="26"/>
    </row>
    <row r="57" spans="2:7" s="15" customFormat="1" ht="15.75">
      <c r="B57" s="22"/>
      <c r="C57" s="22" t="s">
        <v>119</v>
      </c>
      <c r="D57" s="22"/>
      <c r="E57" s="22"/>
      <c r="F57" s="14"/>
      <c r="G57" s="27">
        <f>SUM(G5:G54)</f>
        <v>0</v>
      </c>
    </row>
  </sheetData>
  <sheetProtection password="CC25" sheet="1"/>
  <mergeCells count="1"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7"/>
  <sheetViews>
    <sheetView zoomScalePageLayoutView="0" workbookViewId="0" topLeftCell="A47">
      <selection activeCell="G57" activeCellId="1" sqref="B4:E57 G4:G57"/>
    </sheetView>
  </sheetViews>
  <sheetFormatPr defaultColWidth="9.140625" defaultRowHeight="12.75"/>
  <cols>
    <col min="1" max="1" width="3.28125" style="1" customWidth="1"/>
    <col min="2" max="2" width="6.140625" style="1" bestFit="1" customWidth="1"/>
    <col min="3" max="3" width="65.8515625" style="1" customWidth="1"/>
    <col min="4" max="4" width="10.28125" style="1" customWidth="1"/>
    <col min="5" max="5" width="29.57421875" style="1" customWidth="1"/>
    <col min="6" max="6" width="15.57421875" style="1" customWidth="1"/>
    <col min="7" max="7" width="15.421875" style="1" customWidth="1"/>
    <col min="8" max="16384" width="9.140625" style="1" customWidth="1"/>
  </cols>
  <sheetData>
    <row r="1" ht="15.75">
      <c r="E1" s="2" t="s">
        <v>125</v>
      </c>
    </row>
    <row r="3" spans="2:7" ht="31.5" customHeight="1">
      <c r="B3" s="4"/>
      <c r="C3" s="33" t="s">
        <v>105</v>
      </c>
      <c r="D3" s="4"/>
      <c r="E3" s="34" t="s">
        <v>95</v>
      </c>
      <c r="F3" s="34"/>
      <c r="G3" s="34"/>
    </row>
    <row r="4" spans="2:7" ht="31.5">
      <c r="B4" s="23" t="s">
        <v>0</v>
      </c>
      <c r="C4" s="23" t="s">
        <v>1</v>
      </c>
      <c r="D4" s="24" t="s">
        <v>2</v>
      </c>
      <c r="E4" s="24" t="s">
        <v>3</v>
      </c>
      <c r="F4" s="36" t="s">
        <v>103</v>
      </c>
      <c r="G4" s="25" t="s">
        <v>104</v>
      </c>
    </row>
    <row r="5" spans="2:7" ht="15.75">
      <c r="B5" s="19" t="s">
        <v>4</v>
      </c>
      <c r="C5" s="19" t="s">
        <v>5</v>
      </c>
      <c r="D5" s="19" t="s">
        <v>6</v>
      </c>
      <c r="E5" s="40">
        <v>45</v>
      </c>
      <c r="F5" s="13"/>
      <c r="G5" s="6">
        <f>E5*F5</f>
        <v>0</v>
      </c>
    </row>
    <row r="6" spans="2:7" ht="15.75">
      <c r="B6" s="19" t="s">
        <v>7</v>
      </c>
      <c r="C6" s="19" t="s">
        <v>8</v>
      </c>
      <c r="D6" s="19" t="s">
        <v>6</v>
      </c>
      <c r="E6" s="40">
        <v>45</v>
      </c>
      <c r="F6" s="13"/>
      <c r="G6" s="6">
        <f aca="true" t="shared" si="0" ref="G6:G48">E6*F6</f>
        <v>0</v>
      </c>
    </row>
    <row r="7" spans="2:7" ht="31.5">
      <c r="B7" s="20" t="s">
        <v>9</v>
      </c>
      <c r="C7" s="20" t="s">
        <v>106</v>
      </c>
      <c r="D7" s="20" t="s">
        <v>6</v>
      </c>
      <c r="E7" s="41">
        <v>45</v>
      </c>
      <c r="F7" s="17"/>
      <c r="G7" s="10">
        <f>E7*(F6+F7*(700-300))</f>
        <v>0</v>
      </c>
    </row>
    <row r="8" spans="2:7" ht="15.75">
      <c r="B8" s="19" t="s">
        <v>10</v>
      </c>
      <c r="C8" s="19" t="s">
        <v>11</v>
      </c>
      <c r="D8" s="19" t="s">
        <v>6</v>
      </c>
      <c r="E8" s="40">
        <v>3</v>
      </c>
      <c r="F8" s="13"/>
      <c r="G8" s="6">
        <f t="shared" si="0"/>
        <v>0</v>
      </c>
    </row>
    <row r="9" spans="2:7" ht="31.5">
      <c r="B9" s="20" t="s">
        <v>12</v>
      </c>
      <c r="C9" s="20" t="s">
        <v>107</v>
      </c>
      <c r="D9" s="20" t="s">
        <v>6</v>
      </c>
      <c r="E9" s="41">
        <v>3</v>
      </c>
      <c r="F9" s="17"/>
      <c r="G9" s="10">
        <f>E9*(F8+F9*(700-300))</f>
        <v>0</v>
      </c>
    </row>
    <row r="10" spans="2:7" ht="15.75">
      <c r="B10" s="19" t="s">
        <v>13</v>
      </c>
      <c r="C10" s="19" t="s">
        <v>14</v>
      </c>
      <c r="D10" s="19" t="s">
        <v>6</v>
      </c>
      <c r="E10" s="40">
        <v>240</v>
      </c>
      <c r="F10" s="13"/>
      <c r="G10" s="6">
        <f t="shared" si="0"/>
        <v>0</v>
      </c>
    </row>
    <row r="11" spans="2:7" ht="15.75">
      <c r="B11" s="19" t="s">
        <v>15</v>
      </c>
      <c r="C11" s="19" t="s">
        <v>16</v>
      </c>
      <c r="D11" s="19" t="s">
        <v>6</v>
      </c>
      <c r="E11" s="40">
        <v>165</v>
      </c>
      <c r="F11" s="13"/>
      <c r="G11" s="6">
        <f t="shared" si="0"/>
        <v>0</v>
      </c>
    </row>
    <row r="12" spans="2:7" ht="15.75">
      <c r="B12" s="19" t="s">
        <v>17</v>
      </c>
      <c r="C12" s="19" t="s">
        <v>18</v>
      </c>
      <c r="D12" s="19" t="s">
        <v>6</v>
      </c>
      <c r="E12" s="40">
        <v>75</v>
      </c>
      <c r="F12" s="13"/>
      <c r="G12" s="6">
        <f t="shared" si="0"/>
        <v>0</v>
      </c>
    </row>
    <row r="13" spans="2:7" ht="31.5">
      <c r="B13" s="20" t="s">
        <v>19</v>
      </c>
      <c r="C13" s="20" t="s">
        <v>108</v>
      </c>
      <c r="D13" s="20" t="s">
        <v>6</v>
      </c>
      <c r="E13" s="41">
        <v>15</v>
      </c>
      <c r="F13" s="17"/>
      <c r="G13" s="10">
        <f>E13*(F12+F13*(700-500))</f>
        <v>0</v>
      </c>
    </row>
    <row r="14" spans="2:7" ht="63">
      <c r="B14" s="21" t="s">
        <v>20</v>
      </c>
      <c r="C14" s="21" t="s">
        <v>21</v>
      </c>
      <c r="D14" s="21" t="s">
        <v>22</v>
      </c>
      <c r="E14" s="9" t="s">
        <v>101</v>
      </c>
      <c r="F14" s="5"/>
      <c r="G14" s="7">
        <f>F14*((G10+G11+G12+G13)/4)</f>
        <v>0</v>
      </c>
    </row>
    <row r="15" spans="2:7" ht="15.75">
      <c r="B15" s="19" t="s">
        <v>23</v>
      </c>
      <c r="C15" s="19" t="s">
        <v>24</v>
      </c>
      <c r="D15" s="19" t="s">
        <v>6</v>
      </c>
      <c r="E15" s="40">
        <v>6</v>
      </c>
      <c r="F15" s="13"/>
      <c r="G15" s="6">
        <f t="shared" si="0"/>
        <v>0</v>
      </c>
    </row>
    <row r="16" spans="2:7" ht="15.75">
      <c r="B16" s="19" t="s">
        <v>25</v>
      </c>
      <c r="C16" s="19" t="s">
        <v>26</v>
      </c>
      <c r="D16" s="19" t="s">
        <v>6</v>
      </c>
      <c r="E16" s="40">
        <v>6</v>
      </c>
      <c r="F16" s="13"/>
      <c r="G16" s="6">
        <f t="shared" si="0"/>
        <v>0</v>
      </c>
    </row>
    <row r="17" spans="2:7" ht="15.75">
      <c r="B17" s="19" t="s">
        <v>27</v>
      </c>
      <c r="C17" s="19" t="s">
        <v>28</v>
      </c>
      <c r="D17" s="19" t="s">
        <v>6</v>
      </c>
      <c r="E17" s="40">
        <v>6</v>
      </c>
      <c r="F17" s="13"/>
      <c r="G17" s="6">
        <f t="shared" si="0"/>
        <v>0</v>
      </c>
    </row>
    <row r="18" spans="2:7" ht="31.5">
      <c r="B18" s="20" t="s">
        <v>29</v>
      </c>
      <c r="C18" s="20" t="s">
        <v>109</v>
      </c>
      <c r="D18" s="20" t="s">
        <v>6</v>
      </c>
      <c r="E18" s="41">
        <v>6</v>
      </c>
      <c r="F18" s="17"/>
      <c r="G18" s="10">
        <f>E18*(F17+F18*(700-500))</f>
        <v>0</v>
      </c>
    </row>
    <row r="19" spans="2:7" ht="15.75">
      <c r="B19" s="19" t="s">
        <v>30</v>
      </c>
      <c r="C19" s="19" t="s">
        <v>31</v>
      </c>
      <c r="D19" s="19" t="s">
        <v>6</v>
      </c>
      <c r="E19" s="40">
        <v>15</v>
      </c>
      <c r="F19" s="13"/>
      <c r="G19" s="6">
        <f t="shared" si="0"/>
        <v>0</v>
      </c>
    </row>
    <row r="20" spans="2:7" ht="31.5">
      <c r="B20" s="19" t="s">
        <v>32</v>
      </c>
      <c r="C20" s="19" t="s">
        <v>33</v>
      </c>
      <c r="D20" s="19" t="s">
        <v>6</v>
      </c>
      <c r="E20" s="40">
        <v>45</v>
      </c>
      <c r="F20" s="13"/>
      <c r="G20" s="6">
        <f t="shared" si="0"/>
        <v>0</v>
      </c>
    </row>
    <row r="21" spans="2:7" ht="31.5">
      <c r="B21" s="19" t="s">
        <v>34</v>
      </c>
      <c r="C21" s="19" t="s">
        <v>35</v>
      </c>
      <c r="D21" s="19" t="s">
        <v>6</v>
      </c>
      <c r="E21" s="40">
        <v>45</v>
      </c>
      <c r="F21" s="13"/>
      <c r="G21" s="6">
        <f t="shared" si="0"/>
        <v>0</v>
      </c>
    </row>
    <row r="22" spans="2:7" ht="31.5">
      <c r="B22" s="19" t="s">
        <v>36</v>
      </c>
      <c r="C22" s="19" t="s">
        <v>37</v>
      </c>
      <c r="D22" s="19" t="s">
        <v>6</v>
      </c>
      <c r="E22" s="40">
        <v>45</v>
      </c>
      <c r="F22" s="13"/>
      <c r="G22" s="6">
        <f t="shared" si="0"/>
        <v>0</v>
      </c>
    </row>
    <row r="23" spans="2:7" ht="31.5">
      <c r="B23" s="19" t="s">
        <v>38</v>
      </c>
      <c r="C23" s="19" t="s">
        <v>39</v>
      </c>
      <c r="D23" s="19" t="s">
        <v>6</v>
      </c>
      <c r="E23" s="40">
        <v>30</v>
      </c>
      <c r="F23" s="13"/>
      <c r="G23" s="6">
        <f t="shared" si="0"/>
        <v>0</v>
      </c>
    </row>
    <row r="24" spans="2:7" ht="31.5">
      <c r="B24" s="19" t="s">
        <v>40</v>
      </c>
      <c r="C24" s="19" t="s">
        <v>41</v>
      </c>
      <c r="D24" s="19" t="s">
        <v>6</v>
      </c>
      <c r="E24" s="40">
        <v>15</v>
      </c>
      <c r="F24" s="13"/>
      <c r="G24" s="6">
        <f t="shared" si="0"/>
        <v>0</v>
      </c>
    </row>
    <row r="25" spans="2:7" ht="31.5">
      <c r="B25" s="19" t="s">
        <v>42</v>
      </c>
      <c r="C25" s="19" t="s">
        <v>43</v>
      </c>
      <c r="D25" s="19" t="s">
        <v>6</v>
      </c>
      <c r="E25" s="40">
        <v>18</v>
      </c>
      <c r="F25" s="13"/>
      <c r="G25" s="6">
        <f t="shared" si="0"/>
        <v>0</v>
      </c>
    </row>
    <row r="26" spans="2:7" ht="31.5">
      <c r="B26" s="19" t="s">
        <v>44</v>
      </c>
      <c r="C26" s="19" t="s">
        <v>45</v>
      </c>
      <c r="D26" s="19" t="s">
        <v>6</v>
      </c>
      <c r="E26" s="40">
        <v>9</v>
      </c>
      <c r="F26" s="13"/>
      <c r="G26" s="6">
        <f t="shared" si="0"/>
        <v>0</v>
      </c>
    </row>
    <row r="27" spans="2:7" ht="31.5">
      <c r="B27" s="19" t="s">
        <v>46</v>
      </c>
      <c r="C27" s="19" t="s">
        <v>47</v>
      </c>
      <c r="D27" s="19" t="s">
        <v>6</v>
      </c>
      <c r="E27" s="40">
        <v>30</v>
      </c>
      <c r="F27" s="13"/>
      <c r="G27" s="6">
        <f t="shared" si="0"/>
        <v>0</v>
      </c>
    </row>
    <row r="28" spans="2:7" ht="31.5">
      <c r="B28" s="19" t="s">
        <v>48</v>
      </c>
      <c r="C28" s="19" t="s">
        <v>49</v>
      </c>
      <c r="D28" s="19" t="s">
        <v>6</v>
      </c>
      <c r="E28" s="40">
        <v>9</v>
      </c>
      <c r="F28" s="13"/>
      <c r="G28" s="6">
        <f t="shared" si="0"/>
        <v>0</v>
      </c>
    </row>
    <row r="29" spans="2:7" ht="31.5">
      <c r="B29" s="19" t="s">
        <v>50</v>
      </c>
      <c r="C29" s="19" t="s">
        <v>51</v>
      </c>
      <c r="D29" s="19" t="s">
        <v>6</v>
      </c>
      <c r="E29" s="40">
        <v>6</v>
      </c>
      <c r="F29" s="13"/>
      <c r="G29" s="6">
        <f t="shared" si="0"/>
        <v>0</v>
      </c>
    </row>
    <row r="30" spans="2:7" ht="31.5">
      <c r="B30" s="19" t="s">
        <v>52</v>
      </c>
      <c r="C30" s="19" t="s">
        <v>53</v>
      </c>
      <c r="D30" s="19" t="s">
        <v>6</v>
      </c>
      <c r="E30" s="40">
        <v>6</v>
      </c>
      <c r="F30" s="13"/>
      <c r="G30" s="6">
        <f t="shared" si="0"/>
        <v>0</v>
      </c>
    </row>
    <row r="31" spans="2:7" ht="63">
      <c r="B31" s="21" t="s">
        <v>54</v>
      </c>
      <c r="C31" s="21" t="s">
        <v>55</v>
      </c>
      <c r="D31" s="21" t="s">
        <v>22</v>
      </c>
      <c r="E31" s="9" t="s">
        <v>100</v>
      </c>
      <c r="F31" s="5"/>
      <c r="G31" s="7">
        <f>F31*((G25+G26+G27+G28+G29+G30)/6)</f>
        <v>0</v>
      </c>
    </row>
    <row r="32" spans="2:7" ht="15.75">
      <c r="B32" s="19" t="s">
        <v>56</v>
      </c>
      <c r="C32" s="19" t="s">
        <v>57</v>
      </c>
      <c r="D32" s="19" t="s">
        <v>6</v>
      </c>
      <c r="E32" s="40">
        <v>6</v>
      </c>
      <c r="F32" s="13"/>
      <c r="G32" s="6">
        <f t="shared" si="0"/>
        <v>0</v>
      </c>
    </row>
    <row r="33" spans="2:7" ht="15.75">
      <c r="B33" s="19" t="s">
        <v>58</v>
      </c>
      <c r="C33" s="19" t="s">
        <v>59</v>
      </c>
      <c r="D33" s="19" t="s">
        <v>6</v>
      </c>
      <c r="E33" s="40">
        <v>6</v>
      </c>
      <c r="F33" s="13"/>
      <c r="G33" s="6">
        <f t="shared" si="0"/>
        <v>0</v>
      </c>
    </row>
    <row r="34" spans="2:7" ht="15.75">
      <c r="B34" s="19" t="s">
        <v>60</v>
      </c>
      <c r="C34" s="19" t="s">
        <v>61</v>
      </c>
      <c r="D34" s="19" t="s">
        <v>6</v>
      </c>
      <c r="E34" s="40">
        <v>300</v>
      </c>
      <c r="F34" s="13"/>
      <c r="G34" s="6">
        <f t="shared" si="0"/>
        <v>0</v>
      </c>
    </row>
    <row r="35" spans="2:7" ht="47.25">
      <c r="B35" s="19" t="s">
        <v>62</v>
      </c>
      <c r="C35" s="19" t="s">
        <v>63</v>
      </c>
      <c r="D35" s="19" t="s">
        <v>6</v>
      </c>
      <c r="E35" s="40">
        <v>450</v>
      </c>
      <c r="F35" s="13"/>
      <c r="G35" s="6">
        <f t="shared" si="0"/>
        <v>0</v>
      </c>
    </row>
    <row r="36" spans="2:7" ht="47.25">
      <c r="B36" s="19" t="s">
        <v>64</v>
      </c>
      <c r="C36" s="19" t="s">
        <v>65</v>
      </c>
      <c r="D36" s="19" t="s">
        <v>6</v>
      </c>
      <c r="E36" s="40">
        <v>141</v>
      </c>
      <c r="F36" s="13"/>
      <c r="G36" s="6">
        <f t="shared" si="0"/>
        <v>0</v>
      </c>
    </row>
    <row r="37" spans="2:7" ht="63">
      <c r="B37" s="19" t="s">
        <v>66</v>
      </c>
      <c r="C37" s="19" t="s">
        <v>67</v>
      </c>
      <c r="D37" s="19" t="s">
        <v>6</v>
      </c>
      <c r="E37" s="40">
        <v>6</v>
      </c>
      <c r="F37" s="13"/>
      <c r="G37" s="6">
        <f t="shared" si="0"/>
        <v>0</v>
      </c>
    </row>
    <row r="38" spans="2:7" ht="15.75">
      <c r="B38" s="19" t="s">
        <v>68</v>
      </c>
      <c r="C38" s="19" t="s">
        <v>69</v>
      </c>
      <c r="D38" s="19" t="s">
        <v>6</v>
      </c>
      <c r="E38" s="40">
        <v>6</v>
      </c>
      <c r="F38" s="13"/>
      <c r="G38" s="6">
        <f t="shared" si="0"/>
        <v>0</v>
      </c>
    </row>
    <row r="39" spans="2:7" ht="31.5">
      <c r="B39" s="19" t="s">
        <v>70</v>
      </c>
      <c r="C39" s="19" t="s">
        <v>71</v>
      </c>
      <c r="D39" s="19" t="s">
        <v>6</v>
      </c>
      <c r="E39" s="40">
        <v>300</v>
      </c>
      <c r="F39" s="13"/>
      <c r="G39" s="6">
        <f t="shared" si="0"/>
        <v>0</v>
      </c>
    </row>
    <row r="40" spans="2:7" ht="31.5">
      <c r="B40" s="19" t="s">
        <v>72</v>
      </c>
      <c r="C40" s="19" t="s">
        <v>73</v>
      </c>
      <c r="D40" s="19" t="s">
        <v>6</v>
      </c>
      <c r="E40" s="40">
        <v>600</v>
      </c>
      <c r="F40" s="13"/>
      <c r="G40" s="6">
        <f t="shared" si="0"/>
        <v>0</v>
      </c>
    </row>
    <row r="41" spans="2:7" ht="31.5">
      <c r="B41" s="19" t="s">
        <v>74</v>
      </c>
      <c r="C41" s="19" t="s">
        <v>75</v>
      </c>
      <c r="D41" s="19" t="s">
        <v>6</v>
      </c>
      <c r="E41" s="40">
        <v>600</v>
      </c>
      <c r="F41" s="13"/>
      <c r="G41" s="6">
        <f t="shared" si="0"/>
        <v>0</v>
      </c>
    </row>
    <row r="42" spans="2:7" ht="15.75">
      <c r="B42" s="19" t="s">
        <v>76</v>
      </c>
      <c r="C42" s="19" t="s">
        <v>77</v>
      </c>
      <c r="D42" s="19" t="s">
        <v>6</v>
      </c>
      <c r="E42" s="40">
        <v>600</v>
      </c>
      <c r="F42" s="13"/>
      <c r="G42" s="6">
        <f t="shared" si="0"/>
        <v>0</v>
      </c>
    </row>
    <row r="43" spans="2:7" ht="47.25">
      <c r="B43" s="19" t="s">
        <v>78</v>
      </c>
      <c r="C43" s="19" t="s">
        <v>79</v>
      </c>
      <c r="D43" s="19" t="s">
        <v>6</v>
      </c>
      <c r="E43" s="40">
        <v>600</v>
      </c>
      <c r="F43" s="13"/>
      <c r="G43" s="6">
        <f t="shared" si="0"/>
        <v>0</v>
      </c>
    </row>
    <row r="44" spans="2:7" ht="31.5">
      <c r="B44" s="19" t="s">
        <v>80</v>
      </c>
      <c r="C44" s="19" t="s">
        <v>81</v>
      </c>
      <c r="D44" s="19" t="s">
        <v>6</v>
      </c>
      <c r="E44" s="40">
        <v>3</v>
      </c>
      <c r="F44" s="13"/>
      <c r="G44" s="6">
        <f t="shared" si="0"/>
        <v>0</v>
      </c>
    </row>
    <row r="45" spans="2:7" ht="15.75">
      <c r="B45" s="19" t="s">
        <v>82</v>
      </c>
      <c r="C45" s="19" t="s">
        <v>83</v>
      </c>
      <c r="D45" s="19" t="s">
        <v>84</v>
      </c>
      <c r="E45" s="40">
        <v>15</v>
      </c>
      <c r="F45" s="13"/>
      <c r="G45" s="6">
        <f t="shared" si="0"/>
        <v>0</v>
      </c>
    </row>
    <row r="46" spans="2:7" ht="15.75">
      <c r="B46" s="19" t="s">
        <v>85</v>
      </c>
      <c r="C46" s="19" t="s">
        <v>86</v>
      </c>
      <c r="D46" s="19" t="s">
        <v>84</v>
      </c>
      <c r="E46" s="40">
        <v>6</v>
      </c>
      <c r="F46" s="13"/>
      <c r="G46" s="6">
        <f t="shared" si="0"/>
        <v>0</v>
      </c>
    </row>
    <row r="47" spans="2:7" ht="15.75">
      <c r="B47" s="19" t="s">
        <v>87</v>
      </c>
      <c r="C47" s="19" t="s">
        <v>88</v>
      </c>
      <c r="D47" s="19" t="s">
        <v>6</v>
      </c>
      <c r="E47" s="40">
        <v>15</v>
      </c>
      <c r="F47" s="13"/>
      <c r="G47" s="6">
        <f t="shared" si="0"/>
        <v>0</v>
      </c>
    </row>
    <row r="48" spans="2:7" ht="31.5">
      <c r="B48" s="19" t="s">
        <v>89</v>
      </c>
      <c r="C48" s="19" t="s">
        <v>90</v>
      </c>
      <c r="D48" s="19" t="s">
        <v>6</v>
      </c>
      <c r="E48" s="40">
        <v>30</v>
      </c>
      <c r="F48" s="13"/>
      <c r="G48" s="6">
        <f t="shared" si="0"/>
        <v>0</v>
      </c>
    </row>
    <row r="49" spans="2:7" ht="31.5">
      <c r="B49" s="19" t="s">
        <v>91</v>
      </c>
      <c r="C49" s="19" t="s">
        <v>92</v>
      </c>
      <c r="D49" s="19" t="s">
        <v>6</v>
      </c>
      <c r="E49" s="40">
        <v>600</v>
      </c>
      <c r="F49" s="13"/>
      <c r="G49" s="6">
        <f>1.3*E49*F49</f>
        <v>0</v>
      </c>
    </row>
    <row r="50" spans="2:7" ht="47.25">
      <c r="B50" s="19" t="s">
        <v>118</v>
      </c>
      <c r="C50" s="19" t="s">
        <v>110</v>
      </c>
      <c r="D50" s="19" t="s">
        <v>114</v>
      </c>
      <c r="E50" s="40">
        <v>375</v>
      </c>
      <c r="F50" s="13"/>
      <c r="G50" s="6">
        <f>1.3*E50*F50</f>
        <v>0</v>
      </c>
    </row>
    <row r="51" spans="2:7" ht="47.25">
      <c r="B51" s="19" t="s">
        <v>113</v>
      </c>
      <c r="C51" s="19" t="s">
        <v>110</v>
      </c>
      <c r="D51" s="19" t="s">
        <v>111</v>
      </c>
      <c r="E51" s="40">
        <v>375</v>
      </c>
      <c r="F51" s="13"/>
      <c r="G51" s="6">
        <f>1.3*E51*F51*8</f>
        <v>0</v>
      </c>
    </row>
    <row r="52" spans="2:7" ht="31.5">
      <c r="B52" s="8" t="s">
        <v>115</v>
      </c>
      <c r="C52" s="19" t="s">
        <v>102</v>
      </c>
      <c r="D52" s="19" t="s">
        <v>114</v>
      </c>
      <c r="E52" s="40">
        <v>225</v>
      </c>
      <c r="F52" s="13"/>
      <c r="G52" s="6">
        <f>1.3*E52*F52</f>
        <v>0</v>
      </c>
    </row>
    <row r="53" spans="2:7" ht="31.5">
      <c r="B53" s="8" t="s">
        <v>116</v>
      </c>
      <c r="C53" s="19" t="s">
        <v>102</v>
      </c>
      <c r="D53" s="19" t="s">
        <v>111</v>
      </c>
      <c r="E53" s="40">
        <v>225</v>
      </c>
      <c r="F53" s="13"/>
      <c r="G53" s="6">
        <f>1.3*E53*F53*15</f>
        <v>0</v>
      </c>
    </row>
    <row r="54" spans="2:7" ht="31.5">
      <c r="B54" s="6">
        <v>48</v>
      </c>
      <c r="C54" s="32" t="s">
        <v>121</v>
      </c>
      <c r="D54" s="32" t="s">
        <v>6</v>
      </c>
      <c r="E54" s="44">
        <v>30</v>
      </c>
      <c r="F54" s="13"/>
      <c r="G54" s="6">
        <f>1.3*E54*F54</f>
        <v>0</v>
      </c>
    </row>
    <row r="55" spans="2:7" ht="15.75">
      <c r="B55" s="26"/>
      <c r="C55" s="26"/>
      <c r="D55" s="26"/>
      <c r="E55" s="26"/>
      <c r="G55" s="26"/>
    </row>
    <row r="56" spans="2:7" ht="15.75">
      <c r="B56" s="26"/>
      <c r="C56" s="26"/>
      <c r="D56" s="26"/>
      <c r="E56" s="26"/>
      <c r="G56" s="26"/>
    </row>
    <row r="57" spans="2:7" s="15" customFormat="1" ht="15.75">
      <c r="B57" s="22"/>
      <c r="C57" s="22" t="s">
        <v>119</v>
      </c>
      <c r="D57" s="22"/>
      <c r="E57" s="22"/>
      <c r="F57" s="14"/>
      <c r="G57" s="27">
        <f>SUM(G5:G54)</f>
        <v>0</v>
      </c>
    </row>
  </sheetData>
  <sheetProtection password="CC25" sheet="1"/>
  <mergeCells count="1">
    <mergeCell ref="E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7"/>
  <sheetViews>
    <sheetView zoomScalePageLayoutView="0" workbookViewId="0" topLeftCell="A47">
      <selection activeCell="G57" sqref="G57"/>
    </sheetView>
  </sheetViews>
  <sheetFormatPr defaultColWidth="9.140625" defaultRowHeight="12.75"/>
  <cols>
    <col min="1" max="1" width="3.28125" style="1" customWidth="1"/>
    <col min="2" max="2" width="6.140625" style="1" bestFit="1" customWidth="1"/>
    <col min="3" max="3" width="65.8515625" style="1" customWidth="1"/>
    <col min="4" max="4" width="10.28125" style="1" customWidth="1"/>
    <col min="5" max="5" width="28.7109375" style="1" customWidth="1"/>
    <col min="6" max="6" width="14.8515625" style="1" customWidth="1"/>
    <col min="7" max="7" width="13.8515625" style="1" customWidth="1"/>
    <col min="8" max="16384" width="9.140625" style="1" customWidth="1"/>
  </cols>
  <sheetData>
    <row r="1" ht="15.75">
      <c r="E1" s="2" t="s">
        <v>124</v>
      </c>
    </row>
    <row r="3" spans="2:7" ht="31.5" customHeight="1">
      <c r="B3" s="4"/>
      <c r="C3" s="33" t="s">
        <v>105</v>
      </c>
      <c r="D3" s="4"/>
      <c r="E3" s="42" t="s">
        <v>96</v>
      </c>
      <c r="F3" s="42"/>
      <c r="G3" s="42"/>
    </row>
    <row r="4" spans="2:7" ht="47.25">
      <c r="B4" s="33" t="s">
        <v>0</v>
      </c>
      <c r="C4" s="23" t="s">
        <v>1</v>
      </c>
      <c r="D4" s="24" t="s">
        <v>2</v>
      </c>
      <c r="E4" s="24" t="s">
        <v>3</v>
      </c>
      <c r="F4" s="36" t="s">
        <v>103</v>
      </c>
      <c r="G4" s="25" t="s">
        <v>104</v>
      </c>
    </row>
    <row r="5" spans="2:7" ht="15.75">
      <c r="B5" s="37" t="s">
        <v>4</v>
      </c>
      <c r="C5" s="19" t="s">
        <v>5</v>
      </c>
      <c r="D5" s="19" t="s">
        <v>6</v>
      </c>
      <c r="E5" s="40">
        <v>30</v>
      </c>
      <c r="F5" s="13"/>
      <c r="G5" s="6">
        <f>E5*F5</f>
        <v>0</v>
      </c>
    </row>
    <row r="6" spans="2:7" ht="15.75">
      <c r="B6" s="37" t="s">
        <v>7</v>
      </c>
      <c r="C6" s="19" t="s">
        <v>8</v>
      </c>
      <c r="D6" s="19" t="s">
        <v>6</v>
      </c>
      <c r="E6" s="40">
        <v>30</v>
      </c>
      <c r="F6" s="13"/>
      <c r="G6" s="6">
        <f aca="true" t="shared" si="0" ref="G6:G48">E6*F6</f>
        <v>0</v>
      </c>
    </row>
    <row r="7" spans="2:7" ht="31.5">
      <c r="B7" s="38" t="s">
        <v>9</v>
      </c>
      <c r="C7" s="20" t="s">
        <v>106</v>
      </c>
      <c r="D7" s="20" t="s">
        <v>6</v>
      </c>
      <c r="E7" s="41">
        <v>30</v>
      </c>
      <c r="F7" s="17"/>
      <c r="G7" s="10">
        <f>E7*(F6+F7*(700-300))</f>
        <v>0</v>
      </c>
    </row>
    <row r="8" spans="2:7" ht="15.75">
      <c r="B8" s="37" t="s">
        <v>10</v>
      </c>
      <c r="C8" s="19" t="s">
        <v>11</v>
      </c>
      <c r="D8" s="19" t="s">
        <v>6</v>
      </c>
      <c r="E8" s="40">
        <v>3</v>
      </c>
      <c r="F8" s="13"/>
      <c r="G8" s="6">
        <f t="shared" si="0"/>
        <v>0</v>
      </c>
    </row>
    <row r="9" spans="2:7" ht="31.5">
      <c r="B9" s="38" t="s">
        <v>12</v>
      </c>
      <c r="C9" s="20" t="s">
        <v>107</v>
      </c>
      <c r="D9" s="20" t="s">
        <v>6</v>
      </c>
      <c r="E9" s="41">
        <v>3</v>
      </c>
      <c r="F9" s="17"/>
      <c r="G9" s="10">
        <f>E9*(F8+F9*(700-300))</f>
        <v>0</v>
      </c>
    </row>
    <row r="10" spans="2:7" ht="15.75">
      <c r="B10" s="37" t="s">
        <v>13</v>
      </c>
      <c r="C10" s="19" t="s">
        <v>14</v>
      </c>
      <c r="D10" s="19" t="s">
        <v>6</v>
      </c>
      <c r="E10" s="40">
        <v>135</v>
      </c>
      <c r="F10" s="13"/>
      <c r="G10" s="6">
        <f t="shared" si="0"/>
        <v>0</v>
      </c>
    </row>
    <row r="11" spans="2:7" ht="15.75">
      <c r="B11" s="37" t="s">
        <v>15</v>
      </c>
      <c r="C11" s="19" t="s">
        <v>16</v>
      </c>
      <c r="D11" s="19" t="s">
        <v>6</v>
      </c>
      <c r="E11" s="40">
        <v>120</v>
      </c>
      <c r="F11" s="13"/>
      <c r="G11" s="6">
        <f t="shared" si="0"/>
        <v>0</v>
      </c>
    </row>
    <row r="12" spans="2:7" ht="15.75">
      <c r="B12" s="37" t="s">
        <v>17</v>
      </c>
      <c r="C12" s="19" t="s">
        <v>18</v>
      </c>
      <c r="D12" s="19" t="s">
        <v>6</v>
      </c>
      <c r="E12" s="40">
        <v>90</v>
      </c>
      <c r="F12" s="13"/>
      <c r="G12" s="6">
        <f t="shared" si="0"/>
        <v>0</v>
      </c>
    </row>
    <row r="13" spans="2:7" ht="31.5">
      <c r="B13" s="38" t="s">
        <v>19</v>
      </c>
      <c r="C13" s="20" t="s">
        <v>108</v>
      </c>
      <c r="D13" s="20" t="s">
        <v>6</v>
      </c>
      <c r="E13" s="41">
        <v>30</v>
      </c>
      <c r="F13" s="17"/>
      <c r="G13" s="10">
        <f>E13*(F12+F13*(700-500))</f>
        <v>0</v>
      </c>
    </row>
    <row r="14" spans="2:7" ht="78.75">
      <c r="B14" s="39" t="s">
        <v>20</v>
      </c>
      <c r="C14" s="21" t="s">
        <v>21</v>
      </c>
      <c r="D14" s="21" t="s">
        <v>22</v>
      </c>
      <c r="E14" s="9" t="s">
        <v>101</v>
      </c>
      <c r="F14" s="11"/>
      <c r="G14" s="7">
        <f>F14*((G10+G11+G12+G13)/4)</f>
        <v>0</v>
      </c>
    </row>
    <row r="15" spans="2:7" ht="15.75">
      <c r="B15" s="37" t="s">
        <v>23</v>
      </c>
      <c r="C15" s="19" t="s">
        <v>24</v>
      </c>
      <c r="D15" s="19" t="s">
        <v>6</v>
      </c>
      <c r="E15" s="40">
        <v>6</v>
      </c>
      <c r="F15" s="13"/>
      <c r="G15" s="6">
        <f t="shared" si="0"/>
        <v>0</v>
      </c>
    </row>
    <row r="16" spans="2:7" ht="15.75">
      <c r="B16" s="37" t="s">
        <v>25</v>
      </c>
      <c r="C16" s="19" t="s">
        <v>26</v>
      </c>
      <c r="D16" s="19" t="s">
        <v>6</v>
      </c>
      <c r="E16" s="40">
        <v>6</v>
      </c>
      <c r="F16" s="13"/>
      <c r="G16" s="6">
        <f t="shared" si="0"/>
        <v>0</v>
      </c>
    </row>
    <row r="17" spans="2:7" ht="15.75">
      <c r="B17" s="37" t="s">
        <v>27</v>
      </c>
      <c r="C17" s="19" t="s">
        <v>28</v>
      </c>
      <c r="D17" s="19" t="s">
        <v>6</v>
      </c>
      <c r="E17" s="40">
        <v>3</v>
      </c>
      <c r="F17" s="13"/>
      <c r="G17" s="6">
        <f t="shared" si="0"/>
        <v>0</v>
      </c>
    </row>
    <row r="18" spans="2:7" ht="31.5">
      <c r="B18" s="38" t="s">
        <v>29</v>
      </c>
      <c r="C18" s="20" t="s">
        <v>109</v>
      </c>
      <c r="D18" s="20" t="s">
        <v>6</v>
      </c>
      <c r="E18" s="41">
        <v>3</v>
      </c>
      <c r="F18" s="17"/>
      <c r="G18" s="10">
        <f>E18*(F17+F18*(700-500))</f>
        <v>0</v>
      </c>
    </row>
    <row r="19" spans="2:7" ht="15.75">
      <c r="B19" s="37" t="s">
        <v>30</v>
      </c>
      <c r="C19" s="19" t="s">
        <v>31</v>
      </c>
      <c r="D19" s="19" t="s">
        <v>6</v>
      </c>
      <c r="E19" s="40">
        <v>9</v>
      </c>
      <c r="F19" s="13"/>
      <c r="G19" s="6">
        <f t="shared" si="0"/>
        <v>0</v>
      </c>
    </row>
    <row r="20" spans="2:7" ht="31.5">
      <c r="B20" s="37" t="s">
        <v>32</v>
      </c>
      <c r="C20" s="19" t="s">
        <v>33</v>
      </c>
      <c r="D20" s="19" t="s">
        <v>6</v>
      </c>
      <c r="E20" s="40">
        <v>30</v>
      </c>
      <c r="F20" s="13"/>
      <c r="G20" s="6">
        <f t="shared" si="0"/>
        <v>0</v>
      </c>
    </row>
    <row r="21" spans="2:7" ht="31.5">
      <c r="B21" s="37" t="s">
        <v>34</v>
      </c>
      <c r="C21" s="19" t="s">
        <v>35</v>
      </c>
      <c r="D21" s="19" t="s">
        <v>6</v>
      </c>
      <c r="E21" s="40">
        <v>30</v>
      </c>
      <c r="F21" s="13"/>
      <c r="G21" s="6">
        <f t="shared" si="0"/>
        <v>0</v>
      </c>
    </row>
    <row r="22" spans="2:7" ht="31.5">
      <c r="B22" s="37" t="s">
        <v>36</v>
      </c>
      <c r="C22" s="19" t="s">
        <v>37</v>
      </c>
      <c r="D22" s="19" t="s">
        <v>6</v>
      </c>
      <c r="E22" s="40">
        <v>21</v>
      </c>
      <c r="F22" s="13"/>
      <c r="G22" s="6">
        <f t="shared" si="0"/>
        <v>0</v>
      </c>
    </row>
    <row r="23" spans="2:7" ht="31.5">
      <c r="B23" s="37" t="s">
        <v>38</v>
      </c>
      <c r="C23" s="19" t="s">
        <v>39</v>
      </c>
      <c r="D23" s="19" t="s">
        <v>6</v>
      </c>
      <c r="E23" s="40">
        <v>21</v>
      </c>
      <c r="F23" s="13"/>
      <c r="G23" s="6">
        <f t="shared" si="0"/>
        <v>0</v>
      </c>
    </row>
    <row r="24" spans="2:7" ht="31.5">
      <c r="B24" s="37" t="s">
        <v>40</v>
      </c>
      <c r="C24" s="19" t="s">
        <v>41</v>
      </c>
      <c r="D24" s="19" t="s">
        <v>6</v>
      </c>
      <c r="E24" s="40">
        <v>21</v>
      </c>
      <c r="F24" s="13"/>
      <c r="G24" s="6">
        <f t="shared" si="0"/>
        <v>0</v>
      </c>
    </row>
    <row r="25" spans="2:7" ht="31.5">
      <c r="B25" s="37" t="s">
        <v>42</v>
      </c>
      <c r="C25" s="19" t="s">
        <v>43</v>
      </c>
      <c r="D25" s="19" t="s">
        <v>6</v>
      </c>
      <c r="E25" s="40">
        <v>9</v>
      </c>
      <c r="F25" s="13"/>
      <c r="G25" s="6">
        <f t="shared" si="0"/>
        <v>0</v>
      </c>
    </row>
    <row r="26" spans="2:7" ht="31.5">
      <c r="B26" s="37" t="s">
        <v>44</v>
      </c>
      <c r="C26" s="19" t="s">
        <v>45</v>
      </c>
      <c r="D26" s="19" t="s">
        <v>6</v>
      </c>
      <c r="E26" s="40">
        <v>9</v>
      </c>
      <c r="F26" s="13"/>
      <c r="G26" s="6">
        <f t="shared" si="0"/>
        <v>0</v>
      </c>
    </row>
    <row r="27" spans="2:7" ht="31.5">
      <c r="B27" s="37" t="s">
        <v>46</v>
      </c>
      <c r="C27" s="19" t="s">
        <v>47</v>
      </c>
      <c r="D27" s="19" t="s">
        <v>6</v>
      </c>
      <c r="E27" s="40">
        <v>15</v>
      </c>
      <c r="F27" s="13"/>
      <c r="G27" s="6">
        <f t="shared" si="0"/>
        <v>0</v>
      </c>
    </row>
    <row r="28" spans="2:7" ht="31.5">
      <c r="B28" s="37" t="s">
        <v>48</v>
      </c>
      <c r="C28" s="19" t="s">
        <v>49</v>
      </c>
      <c r="D28" s="19" t="s">
        <v>6</v>
      </c>
      <c r="E28" s="40">
        <v>18</v>
      </c>
      <c r="F28" s="13"/>
      <c r="G28" s="6">
        <f t="shared" si="0"/>
        <v>0</v>
      </c>
    </row>
    <row r="29" spans="2:7" ht="31.5">
      <c r="B29" s="37" t="s">
        <v>50</v>
      </c>
      <c r="C29" s="19" t="s">
        <v>51</v>
      </c>
      <c r="D29" s="19" t="s">
        <v>6</v>
      </c>
      <c r="E29" s="40">
        <v>3</v>
      </c>
      <c r="F29" s="13"/>
      <c r="G29" s="6">
        <f t="shared" si="0"/>
        <v>0</v>
      </c>
    </row>
    <row r="30" spans="2:7" ht="31.5">
      <c r="B30" s="37" t="s">
        <v>52</v>
      </c>
      <c r="C30" s="19" t="s">
        <v>53</v>
      </c>
      <c r="D30" s="19" t="s">
        <v>6</v>
      </c>
      <c r="E30" s="40">
        <v>3</v>
      </c>
      <c r="F30" s="13"/>
      <c r="G30" s="6">
        <f t="shared" si="0"/>
        <v>0</v>
      </c>
    </row>
    <row r="31" spans="2:7" ht="78.75">
      <c r="B31" s="39" t="s">
        <v>54</v>
      </c>
      <c r="C31" s="21" t="s">
        <v>55</v>
      </c>
      <c r="D31" s="21" t="s">
        <v>22</v>
      </c>
      <c r="E31" s="9" t="s">
        <v>100</v>
      </c>
      <c r="F31" s="5"/>
      <c r="G31" s="7">
        <f>F31*((G25+G26+G27+G28+G29+G30)/6)</f>
        <v>0</v>
      </c>
    </row>
    <row r="32" spans="2:7" ht="15.75">
      <c r="B32" s="37" t="s">
        <v>56</v>
      </c>
      <c r="C32" s="19" t="s">
        <v>57</v>
      </c>
      <c r="D32" s="19" t="s">
        <v>6</v>
      </c>
      <c r="E32" s="40">
        <v>3</v>
      </c>
      <c r="F32" s="13"/>
      <c r="G32" s="6">
        <f t="shared" si="0"/>
        <v>0</v>
      </c>
    </row>
    <row r="33" spans="2:7" ht="15.75">
      <c r="B33" s="37" t="s">
        <v>58</v>
      </c>
      <c r="C33" s="19" t="s">
        <v>59</v>
      </c>
      <c r="D33" s="19" t="s">
        <v>6</v>
      </c>
      <c r="E33" s="40">
        <v>3</v>
      </c>
      <c r="F33" s="13"/>
      <c r="G33" s="6">
        <f t="shared" si="0"/>
        <v>0</v>
      </c>
    </row>
    <row r="34" spans="2:7" ht="15.75">
      <c r="B34" s="37" t="s">
        <v>60</v>
      </c>
      <c r="C34" s="19" t="s">
        <v>61</v>
      </c>
      <c r="D34" s="19" t="s">
        <v>6</v>
      </c>
      <c r="E34" s="40">
        <v>18</v>
      </c>
      <c r="F34" s="13"/>
      <c r="G34" s="6">
        <f t="shared" si="0"/>
        <v>0</v>
      </c>
    </row>
    <row r="35" spans="2:7" ht="47.25">
      <c r="B35" s="37" t="s">
        <v>62</v>
      </c>
      <c r="C35" s="19" t="s">
        <v>63</v>
      </c>
      <c r="D35" s="19" t="s">
        <v>6</v>
      </c>
      <c r="E35" s="40">
        <v>204</v>
      </c>
      <c r="F35" s="13"/>
      <c r="G35" s="6">
        <f t="shared" si="0"/>
        <v>0</v>
      </c>
    </row>
    <row r="36" spans="2:7" ht="47.25">
      <c r="B36" s="37" t="s">
        <v>64</v>
      </c>
      <c r="C36" s="19" t="s">
        <v>65</v>
      </c>
      <c r="D36" s="19" t="s">
        <v>6</v>
      </c>
      <c r="E36" s="40">
        <v>69</v>
      </c>
      <c r="F36" s="13"/>
      <c r="G36" s="6">
        <f t="shared" si="0"/>
        <v>0</v>
      </c>
    </row>
    <row r="37" spans="2:7" ht="63">
      <c r="B37" s="37" t="s">
        <v>66</v>
      </c>
      <c r="C37" s="19" t="s">
        <v>67</v>
      </c>
      <c r="D37" s="19" t="s">
        <v>6</v>
      </c>
      <c r="E37" s="40">
        <v>3</v>
      </c>
      <c r="F37" s="13"/>
      <c r="G37" s="6">
        <f t="shared" si="0"/>
        <v>0</v>
      </c>
    </row>
    <row r="38" spans="2:7" ht="15.75">
      <c r="B38" s="37" t="s">
        <v>68</v>
      </c>
      <c r="C38" s="19" t="s">
        <v>69</v>
      </c>
      <c r="D38" s="19" t="s">
        <v>6</v>
      </c>
      <c r="E38" s="40">
        <v>3</v>
      </c>
      <c r="F38" s="13"/>
      <c r="G38" s="6">
        <f t="shared" si="0"/>
        <v>0</v>
      </c>
    </row>
    <row r="39" spans="2:7" ht="31.5">
      <c r="B39" s="37" t="s">
        <v>70</v>
      </c>
      <c r="C39" s="19" t="s">
        <v>71</v>
      </c>
      <c r="D39" s="19" t="s">
        <v>6</v>
      </c>
      <c r="E39" s="40">
        <v>243</v>
      </c>
      <c r="F39" s="13"/>
      <c r="G39" s="6">
        <f t="shared" si="0"/>
        <v>0</v>
      </c>
    </row>
    <row r="40" spans="2:7" ht="31.5">
      <c r="B40" s="37" t="s">
        <v>72</v>
      </c>
      <c r="C40" s="19" t="s">
        <v>73</v>
      </c>
      <c r="D40" s="19" t="s">
        <v>6</v>
      </c>
      <c r="E40" s="40">
        <v>243</v>
      </c>
      <c r="F40" s="13"/>
      <c r="G40" s="6">
        <f t="shared" si="0"/>
        <v>0</v>
      </c>
    </row>
    <row r="41" spans="2:7" ht="31.5">
      <c r="B41" s="37" t="s">
        <v>74</v>
      </c>
      <c r="C41" s="19" t="s">
        <v>75</v>
      </c>
      <c r="D41" s="19" t="s">
        <v>6</v>
      </c>
      <c r="E41" s="40">
        <v>243</v>
      </c>
      <c r="F41" s="13"/>
      <c r="G41" s="6">
        <f t="shared" si="0"/>
        <v>0</v>
      </c>
    </row>
    <row r="42" spans="2:7" ht="15.75">
      <c r="B42" s="37" t="s">
        <v>76</v>
      </c>
      <c r="C42" s="19" t="s">
        <v>77</v>
      </c>
      <c r="D42" s="19" t="s">
        <v>6</v>
      </c>
      <c r="E42" s="40">
        <v>243</v>
      </c>
      <c r="F42" s="13"/>
      <c r="G42" s="6">
        <f t="shared" si="0"/>
        <v>0</v>
      </c>
    </row>
    <row r="43" spans="2:7" ht="47.25">
      <c r="B43" s="37" t="s">
        <v>78</v>
      </c>
      <c r="C43" s="19" t="s">
        <v>79</v>
      </c>
      <c r="D43" s="19" t="s">
        <v>6</v>
      </c>
      <c r="E43" s="40">
        <v>243</v>
      </c>
      <c r="F43" s="13"/>
      <c r="G43" s="6">
        <f t="shared" si="0"/>
        <v>0</v>
      </c>
    </row>
    <row r="44" spans="2:7" ht="31.5">
      <c r="B44" s="37" t="s">
        <v>80</v>
      </c>
      <c r="C44" s="19" t="s">
        <v>81</v>
      </c>
      <c r="D44" s="19" t="s">
        <v>6</v>
      </c>
      <c r="E44" s="40">
        <v>3</v>
      </c>
      <c r="F44" s="13"/>
      <c r="G44" s="6">
        <f t="shared" si="0"/>
        <v>0</v>
      </c>
    </row>
    <row r="45" spans="2:7" ht="15.75">
      <c r="B45" s="37" t="s">
        <v>82</v>
      </c>
      <c r="C45" s="19" t="s">
        <v>83</v>
      </c>
      <c r="D45" s="19" t="s">
        <v>84</v>
      </c>
      <c r="E45" s="40">
        <v>3</v>
      </c>
      <c r="F45" s="13"/>
      <c r="G45" s="6">
        <f t="shared" si="0"/>
        <v>0</v>
      </c>
    </row>
    <row r="46" spans="2:7" ht="15.75">
      <c r="B46" s="37" t="s">
        <v>85</v>
      </c>
      <c r="C46" s="19" t="s">
        <v>86</v>
      </c>
      <c r="D46" s="19" t="s">
        <v>84</v>
      </c>
      <c r="E46" s="40">
        <v>15</v>
      </c>
      <c r="F46" s="13"/>
      <c r="G46" s="6">
        <f t="shared" si="0"/>
        <v>0</v>
      </c>
    </row>
    <row r="47" spans="2:7" ht="15.75">
      <c r="B47" s="37" t="s">
        <v>87</v>
      </c>
      <c r="C47" s="19" t="s">
        <v>88</v>
      </c>
      <c r="D47" s="19" t="s">
        <v>6</v>
      </c>
      <c r="E47" s="40">
        <v>6</v>
      </c>
      <c r="F47" s="13"/>
      <c r="G47" s="6">
        <f t="shared" si="0"/>
        <v>0</v>
      </c>
    </row>
    <row r="48" spans="2:7" ht="31.5">
      <c r="B48" s="37" t="s">
        <v>89</v>
      </c>
      <c r="C48" s="19" t="s">
        <v>90</v>
      </c>
      <c r="D48" s="19" t="s">
        <v>6</v>
      </c>
      <c r="E48" s="40">
        <v>3</v>
      </c>
      <c r="F48" s="13"/>
      <c r="G48" s="6">
        <f t="shared" si="0"/>
        <v>0</v>
      </c>
    </row>
    <row r="49" spans="2:7" ht="31.5">
      <c r="B49" s="37" t="s">
        <v>91</v>
      </c>
      <c r="C49" s="19" t="s">
        <v>92</v>
      </c>
      <c r="D49" s="19" t="s">
        <v>6</v>
      </c>
      <c r="E49" s="40">
        <v>255</v>
      </c>
      <c r="F49" s="13"/>
      <c r="G49" s="6">
        <f>1.3*E49*F49</f>
        <v>0</v>
      </c>
    </row>
    <row r="50" spans="2:7" ht="47.25">
      <c r="B50" s="37" t="s">
        <v>118</v>
      </c>
      <c r="C50" s="19" t="s">
        <v>110</v>
      </c>
      <c r="D50" s="19" t="s">
        <v>114</v>
      </c>
      <c r="E50" s="40">
        <v>195</v>
      </c>
      <c r="F50" s="13"/>
      <c r="G50" s="6">
        <f>1.3*E50*F50</f>
        <v>0</v>
      </c>
    </row>
    <row r="51" spans="2:7" ht="47.25">
      <c r="B51" s="37" t="s">
        <v>113</v>
      </c>
      <c r="C51" s="19" t="s">
        <v>110</v>
      </c>
      <c r="D51" s="19" t="s">
        <v>111</v>
      </c>
      <c r="E51" s="40">
        <v>195</v>
      </c>
      <c r="F51" s="13"/>
      <c r="G51" s="6">
        <f>1.3*E51*F51*8</f>
        <v>0</v>
      </c>
    </row>
    <row r="52" spans="2:7" ht="31.5">
      <c r="B52" s="4" t="s">
        <v>115</v>
      </c>
      <c r="C52" s="19" t="s">
        <v>102</v>
      </c>
      <c r="D52" s="19" t="s">
        <v>114</v>
      </c>
      <c r="E52" s="40">
        <v>90</v>
      </c>
      <c r="F52" s="13"/>
      <c r="G52" s="6">
        <f>1.3*E52*F52</f>
        <v>0</v>
      </c>
    </row>
    <row r="53" spans="2:7" ht="31.5">
      <c r="B53" s="4" t="s">
        <v>116</v>
      </c>
      <c r="C53" s="19" t="s">
        <v>102</v>
      </c>
      <c r="D53" s="19" t="s">
        <v>111</v>
      </c>
      <c r="E53" s="40">
        <v>90</v>
      </c>
      <c r="F53" s="13"/>
      <c r="G53" s="6">
        <f>1.3*E53*F53*15</f>
        <v>0</v>
      </c>
    </row>
    <row r="54" spans="2:7" ht="31.5">
      <c r="B54" s="13">
        <v>48</v>
      </c>
      <c r="C54" s="32" t="s">
        <v>121</v>
      </c>
      <c r="D54" s="32" t="s">
        <v>6</v>
      </c>
      <c r="E54" s="44">
        <v>18</v>
      </c>
      <c r="F54" s="13"/>
      <c r="G54" s="6">
        <f>1.3*E54*F54</f>
        <v>0</v>
      </c>
    </row>
    <row r="55" spans="3:7" ht="15.75">
      <c r="C55" s="26"/>
      <c r="D55" s="26"/>
      <c r="E55" s="26"/>
      <c r="G55" s="26"/>
    </row>
    <row r="56" spans="3:7" ht="15.75">
      <c r="C56" s="26"/>
      <c r="D56" s="26"/>
      <c r="E56" s="26"/>
      <c r="G56" s="26"/>
    </row>
    <row r="57" spans="2:7" s="15" customFormat="1" ht="15.75">
      <c r="B57" s="14"/>
      <c r="C57" s="22" t="s">
        <v>119</v>
      </c>
      <c r="D57" s="22"/>
      <c r="E57" s="22"/>
      <c r="F57" s="14"/>
      <c r="G57" s="27">
        <f>SUM(G5:G54)</f>
        <v>0</v>
      </c>
    </row>
  </sheetData>
  <sheetProtection password="CC25" sheet="1"/>
  <mergeCells count="1">
    <mergeCell ref="E3:G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7"/>
  <sheetViews>
    <sheetView tabSelected="1" zoomScalePageLayoutView="0" workbookViewId="0" topLeftCell="A5">
      <selection activeCell="G5" sqref="G5:G54"/>
    </sheetView>
  </sheetViews>
  <sheetFormatPr defaultColWidth="9.140625" defaultRowHeight="12.75"/>
  <cols>
    <col min="1" max="1" width="3.28125" style="1" customWidth="1"/>
    <col min="2" max="2" width="7.28125" style="1" customWidth="1"/>
    <col min="3" max="3" width="65.8515625" style="1" customWidth="1"/>
    <col min="4" max="4" width="10.28125" style="1" customWidth="1"/>
    <col min="5" max="5" width="30.8515625" style="1" customWidth="1"/>
    <col min="6" max="6" width="15.00390625" style="1" customWidth="1"/>
    <col min="7" max="7" width="17.140625" style="1" customWidth="1"/>
    <col min="8" max="16384" width="9.140625" style="1" customWidth="1"/>
  </cols>
  <sheetData>
    <row r="1" ht="15.75">
      <c r="E1" s="2" t="s">
        <v>122</v>
      </c>
    </row>
    <row r="3" spans="2:7" ht="15.75">
      <c r="B3" s="4"/>
      <c r="C3" s="33" t="s">
        <v>105</v>
      </c>
      <c r="D3" s="4"/>
      <c r="E3" s="42" t="s">
        <v>97</v>
      </c>
      <c r="F3" s="42"/>
      <c r="G3" s="42"/>
    </row>
    <row r="4" spans="2:7" ht="31.5">
      <c r="B4" s="23" t="s">
        <v>0</v>
      </c>
      <c r="C4" s="23" t="s">
        <v>1</v>
      </c>
      <c r="D4" s="24" t="s">
        <v>2</v>
      </c>
      <c r="E4" s="24" t="s">
        <v>3</v>
      </c>
      <c r="F4" s="36" t="s">
        <v>103</v>
      </c>
      <c r="G4" s="25" t="s">
        <v>104</v>
      </c>
    </row>
    <row r="5" spans="2:7" ht="15.75">
      <c r="B5" s="19" t="s">
        <v>4</v>
      </c>
      <c r="C5" s="19" t="s">
        <v>5</v>
      </c>
      <c r="D5" s="19" t="s">
        <v>6</v>
      </c>
      <c r="E5" s="40">
        <v>30</v>
      </c>
      <c r="F5" s="13"/>
      <c r="G5" s="6">
        <f>E5*F5</f>
        <v>0</v>
      </c>
    </row>
    <row r="6" spans="2:7" ht="15.75">
      <c r="B6" s="19" t="s">
        <v>7</v>
      </c>
      <c r="C6" s="19" t="s">
        <v>8</v>
      </c>
      <c r="D6" s="19" t="s">
        <v>6</v>
      </c>
      <c r="E6" s="40">
        <v>30</v>
      </c>
      <c r="F6" s="13"/>
      <c r="G6" s="6">
        <f aca="true" t="shared" si="0" ref="G6:G48">E6*F6</f>
        <v>0</v>
      </c>
    </row>
    <row r="7" spans="2:7" ht="31.5">
      <c r="B7" s="20" t="s">
        <v>9</v>
      </c>
      <c r="C7" s="20" t="s">
        <v>106</v>
      </c>
      <c r="D7" s="20" t="s">
        <v>6</v>
      </c>
      <c r="E7" s="41">
        <v>30</v>
      </c>
      <c r="F7" s="17"/>
      <c r="G7" s="10">
        <f>E7*(F6+F7*(700-300))</f>
        <v>0</v>
      </c>
    </row>
    <row r="8" spans="2:7" ht="15.75">
      <c r="B8" s="19" t="s">
        <v>10</v>
      </c>
      <c r="C8" s="19" t="s">
        <v>11</v>
      </c>
      <c r="D8" s="19" t="s">
        <v>6</v>
      </c>
      <c r="E8" s="40">
        <v>3</v>
      </c>
      <c r="F8" s="13"/>
      <c r="G8" s="6">
        <f t="shared" si="0"/>
        <v>0</v>
      </c>
    </row>
    <row r="9" spans="2:7" ht="31.5">
      <c r="B9" s="20" t="s">
        <v>12</v>
      </c>
      <c r="C9" s="20" t="s">
        <v>107</v>
      </c>
      <c r="D9" s="20" t="s">
        <v>6</v>
      </c>
      <c r="E9" s="41">
        <v>3</v>
      </c>
      <c r="F9" s="17"/>
      <c r="G9" s="10">
        <f>E9*(F8+F9*(700-300))</f>
        <v>0</v>
      </c>
    </row>
    <row r="10" spans="2:7" ht="15.75">
      <c r="B10" s="19" t="s">
        <v>13</v>
      </c>
      <c r="C10" s="19" t="s">
        <v>14</v>
      </c>
      <c r="D10" s="19" t="s">
        <v>6</v>
      </c>
      <c r="E10" s="40">
        <v>135</v>
      </c>
      <c r="F10" s="13"/>
      <c r="G10" s="6">
        <f t="shared" si="0"/>
        <v>0</v>
      </c>
    </row>
    <row r="11" spans="2:7" ht="15.75">
      <c r="B11" s="19" t="s">
        <v>15</v>
      </c>
      <c r="C11" s="19" t="s">
        <v>16</v>
      </c>
      <c r="D11" s="19" t="s">
        <v>6</v>
      </c>
      <c r="E11" s="40">
        <v>135</v>
      </c>
      <c r="F11" s="13"/>
      <c r="G11" s="6">
        <f t="shared" si="0"/>
        <v>0</v>
      </c>
    </row>
    <row r="12" spans="2:7" ht="15.75">
      <c r="B12" s="19" t="s">
        <v>17</v>
      </c>
      <c r="C12" s="19" t="s">
        <v>18</v>
      </c>
      <c r="D12" s="19" t="s">
        <v>6</v>
      </c>
      <c r="E12" s="40">
        <v>90</v>
      </c>
      <c r="F12" s="13"/>
      <c r="G12" s="6">
        <f t="shared" si="0"/>
        <v>0</v>
      </c>
    </row>
    <row r="13" spans="2:7" ht="31.5">
      <c r="B13" s="20" t="s">
        <v>19</v>
      </c>
      <c r="C13" s="20" t="s">
        <v>108</v>
      </c>
      <c r="D13" s="20" t="s">
        <v>6</v>
      </c>
      <c r="E13" s="41">
        <v>30</v>
      </c>
      <c r="F13" s="17"/>
      <c r="G13" s="10">
        <f>E13*(F12+F13*(700-500))</f>
        <v>0</v>
      </c>
    </row>
    <row r="14" spans="2:7" ht="63">
      <c r="B14" s="21" t="s">
        <v>20</v>
      </c>
      <c r="C14" s="21" t="s">
        <v>21</v>
      </c>
      <c r="D14" s="21" t="s">
        <v>22</v>
      </c>
      <c r="E14" s="9" t="s">
        <v>101</v>
      </c>
      <c r="F14" s="5"/>
      <c r="G14" s="7">
        <f>F14*((G10+G11+G12+G13)/4)</f>
        <v>0</v>
      </c>
    </row>
    <row r="15" spans="2:7" ht="15.75">
      <c r="B15" s="19" t="s">
        <v>23</v>
      </c>
      <c r="C15" s="19" t="s">
        <v>24</v>
      </c>
      <c r="D15" s="19" t="s">
        <v>6</v>
      </c>
      <c r="E15" s="40">
        <v>9</v>
      </c>
      <c r="F15" s="13"/>
      <c r="G15" s="6">
        <f t="shared" si="0"/>
        <v>0</v>
      </c>
    </row>
    <row r="16" spans="2:7" ht="15.75">
      <c r="B16" s="19" t="s">
        <v>25</v>
      </c>
      <c r="C16" s="19" t="s">
        <v>26</v>
      </c>
      <c r="D16" s="19" t="s">
        <v>6</v>
      </c>
      <c r="E16" s="40">
        <v>9</v>
      </c>
      <c r="F16" s="13"/>
      <c r="G16" s="6">
        <f t="shared" si="0"/>
        <v>0</v>
      </c>
    </row>
    <row r="17" spans="2:7" ht="15.75">
      <c r="B17" s="19" t="s">
        <v>27</v>
      </c>
      <c r="C17" s="19" t="s">
        <v>28</v>
      </c>
      <c r="D17" s="19" t="s">
        <v>6</v>
      </c>
      <c r="E17" s="40">
        <v>3</v>
      </c>
      <c r="F17" s="13"/>
      <c r="G17" s="6">
        <f t="shared" si="0"/>
        <v>0</v>
      </c>
    </row>
    <row r="18" spans="2:7" ht="31.5">
      <c r="B18" s="20" t="s">
        <v>29</v>
      </c>
      <c r="C18" s="20" t="s">
        <v>109</v>
      </c>
      <c r="D18" s="20" t="s">
        <v>6</v>
      </c>
      <c r="E18" s="41">
        <v>3</v>
      </c>
      <c r="F18" s="17"/>
      <c r="G18" s="10">
        <f>E18*(F17+F18*(700-500))</f>
        <v>0</v>
      </c>
    </row>
    <row r="19" spans="2:7" ht="15.75">
      <c r="B19" s="19" t="s">
        <v>30</v>
      </c>
      <c r="C19" s="19" t="s">
        <v>31</v>
      </c>
      <c r="D19" s="19" t="s">
        <v>6</v>
      </c>
      <c r="E19" s="40">
        <v>15</v>
      </c>
      <c r="F19" s="13"/>
      <c r="G19" s="6">
        <f t="shared" si="0"/>
        <v>0</v>
      </c>
    </row>
    <row r="20" spans="2:7" ht="31.5">
      <c r="B20" s="19" t="s">
        <v>32</v>
      </c>
      <c r="C20" s="19" t="s">
        <v>33</v>
      </c>
      <c r="D20" s="19" t="s">
        <v>6</v>
      </c>
      <c r="E20" s="40">
        <v>30</v>
      </c>
      <c r="F20" s="13"/>
      <c r="G20" s="6">
        <f t="shared" si="0"/>
        <v>0</v>
      </c>
    </row>
    <row r="21" spans="2:7" ht="31.5">
      <c r="B21" s="19" t="s">
        <v>34</v>
      </c>
      <c r="C21" s="19" t="s">
        <v>35</v>
      </c>
      <c r="D21" s="19" t="s">
        <v>6</v>
      </c>
      <c r="E21" s="40">
        <v>30</v>
      </c>
      <c r="F21" s="13"/>
      <c r="G21" s="6">
        <f t="shared" si="0"/>
        <v>0</v>
      </c>
    </row>
    <row r="22" spans="2:7" ht="31.5">
      <c r="B22" s="19" t="s">
        <v>36</v>
      </c>
      <c r="C22" s="19" t="s">
        <v>37</v>
      </c>
      <c r="D22" s="19" t="s">
        <v>6</v>
      </c>
      <c r="E22" s="40">
        <v>21</v>
      </c>
      <c r="F22" s="13"/>
      <c r="G22" s="6">
        <f t="shared" si="0"/>
        <v>0</v>
      </c>
    </row>
    <row r="23" spans="2:7" ht="31.5">
      <c r="B23" s="19" t="s">
        <v>38</v>
      </c>
      <c r="C23" s="19" t="s">
        <v>39</v>
      </c>
      <c r="D23" s="19" t="s">
        <v>6</v>
      </c>
      <c r="E23" s="40">
        <v>21</v>
      </c>
      <c r="F23" s="13"/>
      <c r="G23" s="6">
        <f t="shared" si="0"/>
        <v>0</v>
      </c>
    </row>
    <row r="24" spans="2:7" ht="31.5">
      <c r="B24" s="19" t="s">
        <v>40</v>
      </c>
      <c r="C24" s="19" t="s">
        <v>41</v>
      </c>
      <c r="D24" s="19" t="s">
        <v>6</v>
      </c>
      <c r="E24" s="40">
        <v>21</v>
      </c>
      <c r="F24" s="13"/>
      <c r="G24" s="6">
        <f t="shared" si="0"/>
        <v>0</v>
      </c>
    </row>
    <row r="25" spans="2:7" ht="31.5">
      <c r="B25" s="19" t="s">
        <v>42</v>
      </c>
      <c r="C25" s="19" t="s">
        <v>43</v>
      </c>
      <c r="D25" s="19" t="s">
        <v>6</v>
      </c>
      <c r="E25" s="40">
        <v>9</v>
      </c>
      <c r="F25" s="13"/>
      <c r="G25" s="6">
        <f t="shared" si="0"/>
        <v>0</v>
      </c>
    </row>
    <row r="26" spans="2:7" ht="31.5">
      <c r="B26" s="19" t="s">
        <v>44</v>
      </c>
      <c r="C26" s="19" t="s">
        <v>45</v>
      </c>
      <c r="D26" s="19" t="s">
        <v>6</v>
      </c>
      <c r="E26" s="40">
        <v>9</v>
      </c>
      <c r="F26" s="13"/>
      <c r="G26" s="6">
        <f t="shared" si="0"/>
        <v>0</v>
      </c>
    </row>
    <row r="27" spans="2:7" ht="31.5">
      <c r="B27" s="19" t="s">
        <v>46</v>
      </c>
      <c r="C27" s="19" t="s">
        <v>47</v>
      </c>
      <c r="D27" s="19" t="s">
        <v>6</v>
      </c>
      <c r="E27" s="40">
        <v>15</v>
      </c>
      <c r="F27" s="13"/>
      <c r="G27" s="6">
        <f t="shared" si="0"/>
        <v>0</v>
      </c>
    </row>
    <row r="28" spans="2:7" ht="31.5">
      <c r="B28" s="19" t="s">
        <v>48</v>
      </c>
      <c r="C28" s="19" t="s">
        <v>49</v>
      </c>
      <c r="D28" s="19" t="s">
        <v>6</v>
      </c>
      <c r="E28" s="40">
        <v>18</v>
      </c>
      <c r="F28" s="13"/>
      <c r="G28" s="6">
        <f t="shared" si="0"/>
        <v>0</v>
      </c>
    </row>
    <row r="29" spans="2:7" ht="31.5">
      <c r="B29" s="19" t="s">
        <v>50</v>
      </c>
      <c r="C29" s="19" t="s">
        <v>51</v>
      </c>
      <c r="D29" s="19" t="s">
        <v>6</v>
      </c>
      <c r="E29" s="40">
        <v>3</v>
      </c>
      <c r="F29" s="13"/>
      <c r="G29" s="6">
        <f t="shared" si="0"/>
        <v>0</v>
      </c>
    </row>
    <row r="30" spans="2:7" ht="31.5">
      <c r="B30" s="19" t="s">
        <v>52</v>
      </c>
      <c r="C30" s="19" t="s">
        <v>53</v>
      </c>
      <c r="D30" s="19" t="s">
        <v>6</v>
      </c>
      <c r="E30" s="40">
        <v>3</v>
      </c>
      <c r="F30" s="13"/>
      <c r="G30" s="6">
        <f t="shared" si="0"/>
        <v>0</v>
      </c>
    </row>
    <row r="31" spans="2:7" ht="63">
      <c r="B31" s="21" t="s">
        <v>54</v>
      </c>
      <c r="C31" s="21" t="s">
        <v>55</v>
      </c>
      <c r="D31" s="21" t="s">
        <v>22</v>
      </c>
      <c r="E31" s="9" t="s">
        <v>100</v>
      </c>
      <c r="F31" s="5"/>
      <c r="G31" s="7">
        <f>F31*((G25+G26+G27+G28+G29+G30)/6)</f>
        <v>0</v>
      </c>
    </row>
    <row r="32" spans="2:7" ht="15.75">
      <c r="B32" s="19" t="s">
        <v>56</v>
      </c>
      <c r="C32" s="19" t="s">
        <v>57</v>
      </c>
      <c r="D32" s="19" t="s">
        <v>6</v>
      </c>
      <c r="E32" s="40">
        <v>3</v>
      </c>
      <c r="F32" s="13"/>
      <c r="G32" s="6">
        <f t="shared" si="0"/>
        <v>0</v>
      </c>
    </row>
    <row r="33" spans="2:7" ht="15.75">
      <c r="B33" s="19" t="s">
        <v>58</v>
      </c>
      <c r="C33" s="19" t="s">
        <v>59</v>
      </c>
      <c r="D33" s="19" t="s">
        <v>6</v>
      </c>
      <c r="E33" s="40">
        <v>3</v>
      </c>
      <c r="F33" s="13"/>
      <c r="G33" s="6">
        <f t="shared" si="0"/>
        <v>0</v>
      </c>
    </row>
    <row r="34" spans="2:7" ht="15.75">
      <c r="B34" s="19" t="s">
        <v>60</v>
      </c>
      <c r="C34" s="19" t="s">
        <v>61</v>
      </c>
      <c r="D34" s="19" t="s">
        <v>6</v>
      </c>
      <c r="E34" s="40">
        <v>18</v>
      </c>
      <c r="F34" s="13"/>
      <c r="G34" s="6">
        <f t="shared" si="0"/>
        <v>0</v>
      </c>
    </row>
    <row r="35" spans="2:7" ht="47.25">
      <c r="B35" s="19" t="s">
        <v>62</v>
      </c>
      <c r="C35" s="19" t="s">
        <v>63</v>
      </c>
      <c r="D35" s="19" t="s">
        <v>6</v>
      </c>
      <c r="E35" s="40">
        <v>210</v>
      </c>
      <c r="F35" s="13"/>
      <c r="G35" s="6">
        <f t="shared" si="0"/>
        <v>0</v>
      </c>
    </row>
    <row r="36" spans="2:7" ht="47.25">
      <c r="B36" s="19" t="s">
        <v>64</v>
      </c>
      <c r="C36" s="19" t="s">
        <v>65</v>
      </c>
      <c r="D36" s="19" t="s">
        <v>6</v>
      </c>
      <c r="E36" s="40">
        <v>69</v>
      </c>
      <c r="F36" s="13"/>
      <c r="G36" s="6">
        <f t="shared" si="0"/>
        <v>0</v>
      </c>
    </row>
    <row r="37" spans="2:7" ht="63">
      <c r="B37" s="19" t="s">
        <v>66</v>
      </c>
      <c r="C37" s="19" t="s">
        <v>67</v>
      </c>
      <c r="D37" s="19" t="s">
        <v>6</v>
      </c>
      <c r="E37" s="40">
        <v>3</v>
      </c>
      <c r="F37" s="13"/>
      <c r="G37" s="6">
        <f t="shared" si="0"/>
        <v>0</v>
      </c>
    </row>
    <row r="38" spans="2:7" ht="15.75">
      <c r="B38" s="19" t="s">
        <v>68</v>
      </c>
      <c r="C38" s="19" t="s">
        <v>69</v>
      </c>
      <c r="D38" s="19" t="s">
        <v>6</v>
      </c>
      <c r="E38" s="40">
        <v>3</v>
      </c>
      <c r="F38" s="13"/>
      <c r="G38" s="6">
        <f t="shared" si="0"/>
        <v>0</v>
      </c>
    </row>
    <row r="39" spans="2:7" ht="31.5">
      <c r="B39" s="19" t="s">
        <v>70</v>
      </c>
      <c r="C39" s="19" t="s">
        <v>71</v>
      </c>
      <c r="D39" s="19" t="s">
        <v>6</v>
      </c>
      <c r="E39" s="40">
        <v>225</v>
      </c>
      <c r="F39" s="13"/>
      <c r="G39" s="6">
        <f t="shared" si="0"/>
        <v>0</v>
      </c>
    </row>
    <row r="40" spans="2:7" ht="31.5">
      <c r="B40" s="19" t="s">
        <v>72</v>
      </c>
      <c r="C40" s="19" t="s">
        <v>73</v>
      </c>
      <c r="D40" s="19" t="s">
        <v>6</v>
      </c>
      <c r="E40" s="40">
        <v>225</v>
      </c>
      <c r="F40" s="13"/>
      <c r="G40" s="6">
        <f t="shared" si="0"/>
        <v>0</v>
      </c>
    </row>
    <row r="41" spans="2:7" ht="31.5">
      <c r="B41" s="19" t="s">
        <v>74</v>
      </c>
      <c r="C41" s="19" t="s">
        <v>75</v>
      </c>
      <c r="D41" s="19" t="s">
        <v>6</v>
      </c>
      <c r="E41" s="40">
        <v>225</v>
      </c>
      <c r="F41" s="13"/>
      <c r="G41" s="6">
        <f t="shared" si="0"/>
        <v>0</v>
      </c>
    </row>
    <row r="42" spans="2:7" ht="15.75">
      <c r="B42" s="19" t="s">
        <v>76</v>
      </c>
      <c r="C42" s="19" t="s">
        <v>77</v>
      </c>
      <c r="D42" s="19" t="s">
        <v>6</v>
      </c>
      <c r="E42" s="40">
        <v>225</v>
      </c>
      <c r="F42" s="13"/>
      <c r="G42" s="6">
        <f t="shared" si="0"/>
        <v>0</v>
      </c>
    </row>
    <row r="43" spans="2:7" ht="47.25">
      <c r="B43" s="19" t="s">
        <v>78</v>
      </c>
      <c r="C43" s="19" t="s">
        <v>79</v>
      </c>
      <c r="D43" s="19" t="s">
        <v>6</v>
      </c>
      <c r="E43" s="40">
        <v>225</v>
      </c>
      <c r="F43" s="13"/>
      <c r="G43" s="6">
        <f t="shared" si="0"/>
        <v>0</v>
      </c>
    </row>
    <row r="44" spans="2:7" ht="31.5">
      <c r="B44" s="19" t="s">
        <v>80</v>
      </c>
      <c r="C44" s="19" t="s">
        <v>81</v>
      </c>
      <c r="D44" s="19" t="s">
        <v>6</v>
      </c>
      <c r="E44" s="40">
        <v>3</v>
      </c>
      <c r="F44" s="13"/>
      <c r="G44" s="6">
        <f t="shared" si="0"/>
        <v>0</v>
      </c>
    </row>
    <row r="45" spans="2:7" ht="15.75">
      <c r="B45" s="19" t="s">
        <v>82</v>
      </c>
      <c r="C45" s="19" t="s">
        <v>83</v>
      </c>
      <c r="D45" s="19" t="s">
        <v>84</v>
      </c>
      <c r="E45" s="40">
        <v>3</v>
      </c>
      <c r="F45" s="13"/>
      <c r="G45" s="6">
        <f t="shared" si="0"/>
        <v>0</v>
      </c>
    </row>
    <row r="46" spans="2:7" ht="15.75">
      <c r="B46" s="19" t="s">
        <v>85</v>
      </c>
      <c r="C46" s="19" t="s">
        <v>86</v>
      </c>
      <c r="D46" s="19" t="s">
        <v>84</v>
      </c>
      <c r="E46" s="40">
        <v>30</v>
      </c>
      <c r="F46" s="13"/>
      <c r="G46" s="6">
        <f t="shared" si="0"/>
        <v>0</v>
      </c>
    </row>
    <row r="47" spans="2:7" ht="15.75">
      <c r="B47" s="19" t="s">
        <v>87</v>
      </c>
      <c r="C47" s="19" t="s">
        <v>88</v>
      </c>
      <c r="D47" s="19" t="s">
        <v>6</v>
      </c>
      <c r="E47" s="40">
        <v>6</v>
      </c>
      <c r="F47" s="13"/>
      <c r="G47" s="6">
        <f t="shared" si="0"/>
        <v>0</v>
      </c>
    </row>
    <row r="48" spans="2:7" ht="31.5">
      <c r="B48" s="19" t="s">
        <v>89</v>
      </c>
      <c r="C48" s="19" t="s">
        <v>90</v>
      </c>
      <c r="D48" s="19" t="s">
        <v>6</v>
      </c>
      <c r="E48" s="40">
        <v>3</v>
      </c>
      <c r="F48" s="13"/>
      <c r="G48" s="6">
        <f t="shared" si="0"/>
        <v>0</v>
      </c>
    </row>
    <row r="49" spans="2:7" ht="31.5">
      <c r="B49" s="19" t="s">
        <v>91</v>
      </c>
      <c r="C49" s="19" t="s">
        <v>92</v>
      </c>
      <c r="D49" s="19" t="s">
        <v>6</v>
      </c>
      <c r="E49" s="40">
        <v>240</v>
      </c>
      <c r="F49" s="13"/>
      <c r="G49" s="6">
        <f>1.3*E49*F49</f>
        <v>0</v>
      </c>
    </row>
    <row r="50" spans="2:7" ht="47.25">
      <c r="B50" s="19" t="s">
        <v>118</v>
      </c>
      <c r="C50" s="19" t="s">
        <v>110</v>
      </c>
      <c r="D50" s="19" t="s">
        <v>114</v>
      </c>
      <c r="E50" s="40">
        <v>195</v>
      </c>
      <c r="F50" s="13"/>
      <c r="G50" s="6">
        <f>1.3*E50*F50</f>
        <v>0</v>
      </c>
    </row>
    <row r="51" spans="2:7" ht="47.25">
      <c r="B51" s="19" t="s">
        <v>113</v>
      </c>
      <c r="C51" s="19" t="s">
        <v>110</v>
      </c>
      <c r="D51" s="19" t="s">
        <v>111</v>
      </c>
      <c r="E51" s="40">
        <v>195</v>
      </c>
      <c r="F51" s="13"/>
      <c r="G51" s="6">
        <f>1.3*E51*F51*8</f>
        <v>0</v>
      </c>
    </row>
    <row r="52" spans="2:7" ht="31.5">
      <c r="B52" s="8" t="s">
        <v>115</v>
      </c>
      <c r="C52" s="19" t="s">
        <v>102</v>
      </c>
      <c r="D52" s="19" t="s">
        <v>114</v>
      </c>
      <c r="E52" s="40">
        <v>90</v>
      </c>
      <c r="F52" s="13"/>
      <c r="G52" s="6">
        <f>1.3*E52*F52</f>
        <v>0</v>
      </c>
    </row>
    <row r="53" spans="2:7" ht="31.5">
      <c r="B53" s="8" t="s">
        <v>116</v>
      </c>
      <c r="C53" s="19" t="s">
        <v>102</v>
      </c>
      <c r="D53" s="19" t="s">
        <v>111</v>
      </c>
      <c r="E53" s="40">
        <v>90</v>
      </c>
      <c r="F53" s="13"/>
      <c r="G53" s="6">
        <f>1.3*E53*F53*15</f>
        <v>0</v>
      </c>
    </row>
    <row r="54" spans="2:7" ht="31.5">
      <c r="B54" s="8">
        <v>48</v>
      </c>
      <c r="C54" s="19" t="s">
        <v>121</v>
      </c>
      <c r="D54" s="19" t="s">
        <v>6</v>
      </c>
      <c r="E54" s="40">
        <v>18</v>
      </c>
      <c r="F54" s="4"/>
      <c r="G54" s="31">
        <f>1.3*E54*F54</f>
        <v>0</v>
      </c>
    </row>
    <row r="55" spans="2:7" ht="15.75">
      <c r="B55" s="26"/>
      <c r="C55" s="26"/>
      <c r="D55" s="26"/>
      <c r="E55" s="26"/>
      <c r="G55" s="26"/>
    </row>
    <row r="56" spans="2:7" ht="15.75">
      <c r="B56" s="26"/>
      <c r="C56" s="26"/>
      <c r="D56" s="26"/>
      <c r="E56" s="26"/>
      <c r="G56" s="26"/>
    </row>
    <row r="57" spans="2:7" s="15" customFormat="1" ht="15.75">
      <c r="B57" s="22"/>
      <c r="C57" s="22" t="s">
        <v>119</v>
      </c>
      <c r="D57" s="22"/>
      <c r="E57" s="22"/>
      <c r="F57" s="14"/>
      <c r="G57" s="27">
        <f>SUM(G5:G54)</f>
        <v>0</v>
      </c>
    </row>
  </sheetData>
  <sheetProtection password="CC25" sheet="1"/>
  <mergeCells count="1">
    <mergeCell ref="E3:G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7"/>
  <sheetViews>
    <sheetView zoomScalePageLayoutView="0" workbookViewId="0" topLeftCell="A47">
      <selection activeCell="G57" activeCellId="1" sqref="B4:E57 G4:G57"/>
    </sheetView>
  </sheetViews>
  <sheetFormatPr defaultColWidth="9.140625" defaultRowHeight="12.75"/>
  <cols>
    <col min="1" max="1" width="3.28125" style="1" customWidth="1"/>
    <col min="2" max="2" width="5.00390625" style="1" bestFit="1" customWidth="1"/>
    <col min="3" max="3" width="65.8515625" style="1" customWidth="1"/>
    <col min="4" max="4" width="10.28125" style="1" customWidth="1"/>
    <col min="5" max="5" width="30.00390625" style="1" customWidth="1"/>
    <col min="6" max="6" width="13.57421875" style="1" customWidth="1"/>
    <col min="7" max="7" width="14.57421875" style="1" customWidth="1"/>
    <col min="8" max="16384" width="9.140625" style="1" customWidth="1"/>
  </cols>
  <sheetData>
    <row r="1" ht="15.75">
      <c r="E1" s="2" t="s">
        <v>123</v>
      </c>
    </row>
    <row r="3" spans="2:7" ht="15.75">
      <c r="B3" s="4"/>
      <c r="C3" s="33" t="s">
        <v>105</v>
      </c>
      <c r="D3" s="4"/>
      <c r="E3" s="42" t="s">
        <v>98</v>
      </c>
      <c r="F3" s="42"/>
      <c r="G3" s="42"/>
    </row>
    <row r="4" spans="2:7" ht="47.25">
      <c r="B4" s="23" t="s">
        <v>0</v>
      </c>
      <c r="C4" s="23" t="s">
        <v>1</v>
      </c>
      <c r="D4" s="24" t="s">
        <v>2</v>
      </c>
      <c r="E4" s="24" t="s">
        <v>3</v>
      </c>
      <c r="F4" s="36" t="s">
        <v>103</v>
      </c>
      <c r="G4" s="25" t="s">
        <v>104</v>
      </c>
    </row>
    <row r="5" spans="2:7" ht="31.5">
      <c r="B5" s="19" t="s">
        <v>4</v>
      </c>
      <c r="C5" s="19" t="s">
        <v>5</v>
      </c>
      <c r="D5" s="19" t="s">
        <v>6</v>
      </c>
      <c r="E5" s="40">
        <v>30</v>
      </c>
      <c r="F5" s="13"/>
      <c r="G5" s="6">
        <f>E5*F5</f>
        <v>0</v>
      </c>
    </row>
    <row r="6" spans="2:7" ht="31.5">
      <c r="B6" s="19" t="s">
        <v>7</v>
      </c>
      <c r="C6" s="19" t="s">
        <v>8</v>
      </c>
      <c r="D6" s="19" t="s">
        <v>6</v>
      </c>
      <c r="E6" s="40">
        <v>30</v>
      </c>
      <c r="F6" s="13"/>
      <c r="G6" s="6">
        <f aca="true" t="shared" si="0" ref="G6:G48">E6*F6</f>
        <v>0</v>
      </c>
    </row>
    <row r="7" spans="2:7" ht="31.5">
      <c r="B7" s="20" t="s">
        <v>9</v>
      </c>
      <c r="C7" s="20" t="s">
        <v>106</v>
      </c>
      <c r="D7" s="20" t="s">
        <v>6</v>
      </c>
      <c r="E7" s="41">
        <v>30</v>
      </c>
      <c r="F7" s="17"/>
      <c r="G7" s="10">
        <f>E7*(F6+F7*(700-300))</f>
        <v>0</v>
      </c>
    </row>
    <row r="8" spans="2:7" ht="31.5">
      <c r="B8" s="19" t="s">
        <v>10</v>
      </c>
      <c r="C8" s="19" t="s">
        <v>11</v>
      </c>
      <c r="D8" s="19" t="s">
        <v>6</v>
      </c>
      <c r="E8" s="40">
        <v>3</v>
      </c>
      <c r="F8" s="13"/>
      <c r="G8" s="6">
        <f t="shared" si="0"/>
        <v>0</v>
      </c>
    </row>
    <row r="9" spans="2:7" ht="31.5">
      <c r="B9" s="20" t="s">
        <v>12</v>
      </c>
      <c r="C9" s="20" t="s">
        <v>107</v>
      </c>
      <c r="D9" s="20" t="s">
        <v>6</v>
      </c>
      <c r="E9" s="41">
        <v>3</v>
      </c>
      <c r="F9" s="17"/>
      <c r="G9" s="10">
        <f>E9*(F8+F9*(700-300))</f>
        <v>0</v>
      </c>
    </row>
    <row r="10" spans="2:7" ht="31.5">
      <c r="B10" s="19" t="s">
        <v>13</v>
      </c>
      <c r="C10" s="19" t="s">
        <v>14</v>
      </c>
      <c r="D10" s="19" t="s">
        <v>6</v>
      </c>
      <c r="E10" s="40">
        <v>126</v>
      </c>
      <c r="F10" s="13"/>
      <c r="G10" s="6">
        <f t="shared" si="0"/>
        <v>0</v>
      </c>
    </row>
    <row r="11" spans="2:7" ht="31.5">
      <c r="B11" s="19" t="s">
        <v>15</v>
      </c>
      <c r="C11" s="19" t="s">
        <v>16</v>
      </c>
      <c r="D11" s="19" t="s">
        <v>6</v>
      </c>
      <c r="E11" s="40">
        <v>126</v>
      </c>
      <c r="F11" s="13"/>
      <c r="G11" s="6">
        <f t="shared" si="0"/>
        <v>0</v>
      </c>
    </row>
    <row r="12" spans="2:7" ht="31.5">
      <c r="B12" s="19" t="s">
        <v>17</v>
      </c>
      <c r="C12" s="19" t="s">
        <v>18</v>
      </c>
      <c r="D12" s="19" t="s">
        <v>6</v>
      </c>
      <c r="E12" s="40">
        <v>81</v>
      </c>
      <c r="F12" s="13"/>
      <c r="G12" s="6">
        <f t="shared" si="0"/>
        <v>0</v>
      </c>
    </row>
    <row r="13" spans="2:7" ht="31.5">
      <c r="B13" s="20" t="s">
        <v>19</v>
      </c>
      <c r="C13" s="20" t="s">
        <v>108</v>
      </c>
      <c r="D13" s="20" t="s">
        <v>6</v>
      </c>
      <c r="E13" s="41">
        <v>18</v>
      </c>
      <c r="F13" s="17"/>
      <c r="G13" s="10">
        <f>E13*(F12+F13*(700-500))</f>
        <v>0</v>
      </c>
    </row>
    <row r="14" spans="2:7" ht="63">
      <c r="B14" s="21" t="s">
        <v>20</v>
      </c>
      <c r="C14" s="21" t="s">
        <v>21</v>
      </c>
      <c r="D14" s="21" t="s">
        <v>22</v>
      </c>
      <c r="E14" s="9" t="s">
        <v>101</v>
      </c>
      <c r="F14" s="5"/>
      <c r="G14" s="7">
        <f>F14*((G10+G11+G12+G13)/4)</f>
        <v>0</v>
      </c>
    </row>
    <row r="15" spans="2:7" ht="15.75">
      <c r="B15" s="19" t="s">
        <v>23</v>
      </c>
      <c r="C15" s="19" t="s">
        <v>24</v>
      </c>
      <c r="D15" s="19" t="s">
        <v>6</v>
      </c>
      <c r="E15" s="40">
        <v>6</v>
      </c>
      <c r="F15" s="13"/>
      <c r="G15" s="6">
        <f t="shared" si="0"/>
        <v>0</v>
      </c>
    </row>
    <row r="16" spans="2:7" ht="15.75">
      <c r="B16" s="19" t="s">
        <v>25</v>
      </c>
      <c r="C16" s="19" t="s">
        <v>26</v>
      </c>
      <c r="D16" s="19" t="s">
        <v>6</v>
      </c>
      <c r="E16" s="40">
        <v>6</v>
      </c>
      <c r="F16" s="13"/>
      <c r="G16" s="6">
        <f t="shared" si="0"/>
        <v>0</v>
      </c>
    </row>
    <row r="17" spans="2:7" ht="15.75">
      <c r="B17" s="19" t="s">
        <v>27</v>
      </c>
      <c r="C17" s="19" t="s">
        <v>28</v>
      </c>
      <c r="D17" s="19" t="s">
        <v>6</v>
      </c>
      <c r="E17" s="40">
        <v>3</v>
      </c>
      <c r="F17" s="13"/>
      <c r="G17" s="6">
        <f t="shared" si="0"/>
        <v>0</v>
      </c>
    </row>
    <row r="18" spans="2:7" ht="31.5">
      <c r="B18" s="20" t="s">
        <v>29</v>
      </c>
      <c r="C18" s="20" t="s">
        <v>109</v>
      </c>
      <c r="D18" s="20" t="s">
        <v>6</v>
      </c>
      <c r="E18" s="41">
        <v>3</v>
      </c>
      <c r="F18" s="17"/>
      <c r="G18" s="10">
        <f>E18*(F17+F18*(700-500))</f>
        <v>0</v>
      </c>
    </row>
    <row r="19" spans="2:7" ht="15.75">
      <c r="B19" s="19" t="s">
        <v>30</v>
      </c>
      <c r="C19" s="19" t="s">
        <v>31</v>
      </c>
      <c r="D19" s="19" t="s">
        <v>6</v>
      </c>
      <c r="E19" s="40">
        <v>15</v>
      </c>
      <c r="F19" s="13"/>
      <c r="G19" s="6">
        <f t="shared" si="0"/>
        <v>0</v>
      </c>
    </row>
    <row r="20" spans="2:7" ht="31.5">
      <c r="B20" s="19" t="s">
        <v>32</v>
      </c>
      <c r="C20" s="19" t="s">
        <v>33</v>
      </c>
      <c r="D20" s="19" t="s">
        <v>6</v>
      </c>
      <c r="E20" s="40">
        <v>24</v>
      </c>
      <c r="F20" s="13"/>
      <c r="G20" s="6">
        <f t="shared" si="0"/>
        <v>0</v>
      </c>
    </row>
    <row r="21" spans="2:7" ht="31.5">
      <c r="B21" s="19" t="s">
        <v>34</v>
      </c>
      <c r="C21" s="19" t="s">
        <v>35</v>
      </c>
      <c r="D21" s="19" t="s">
        <v>6</v>
      </c>
      <c r="E21" s="40">
        <v>24</v>
      </c>
      <c r="F21" s="13"/>
      <c r="G21" s="6">
        <f t="shared" si="0"/>
        <v>0</v>
      </c>
    </row>
    <row r="22" spans="2:7" ht="31.5">
      <c r="B22" s="19" t="s">
        <v>36</v>
      </c>
      <c r="C22" s="19" t="s">
        <v>37</v>
      </c>
      <c r="D22" s="19" t="s">
        <v>6</v>
      </c>
      <c r="E22" s="40">
        <v>15</v>
      </c>
      <c r="F22" s="13"/>
      <c r="G22" s="6">
        <f t="shared" si="0"/>
        <v>0</v>
      </c>
    </row>
    <row r="23" spans="2:7" ht="31.5">
      <c r="B23" s="19" t="s">
        <v>38</v>
      </c>
      <c r="C23" s="19" t="s">
        <v>39</v>
      </c>
      <c r="D23" s="19" t="s">
        <v>6</v>
      </c>
      <c r="E23" s="40">
        <v>15</v>
      </c>
      <c r="F23" s="13"/>
      <c r="G23" s="6">
        <f t="shared" si="0"/>
        <v>0</v>
      </c>
    </row>
    <row r="24" spans="2:7" ht="31.5">
      <c r="B24" s="19" t="s">
        <v>40</v>
      </c>
      <c r="C24" s="19" t="s">
        <v>41</v>
      </c>
      <c r="D24" s="19" t="s">
        <v>6</v>
      </c>
      <c r="E24" s="40">
        <v>15</v>
      </c>
      <c r="F24" s="13"/>
      <c r="G24" s="6">
        <f t="shared" si="0"/>
        <v>0</v>
      </c>
    </row>
    <row r="25" spans="2:7" ht="31.5">
      <c r="B25" s="19" t="s">
        <v>42</v>
      </c>
      <c r="C25" s="19" t="s">
        <v>43</v>
      </c>
      <c r="D25" s="19" t="s">
        <v>6</v>
      </c>
      <c r="E25" s="40">
        <v>9</v>
      </c>
      <c r="F25" s="13"/>
      <c r="G25" s="6">
        <f t="shared" si="0"/>
        <v>0</v>
      </c>
    </row>
    <row r="26" spans="2:7" ht="31.5">
      <c r="B26" s="19" t="s">
        <v>44</v>
      </c>
      <c r="C26" s="19" t="s">
        <v>45</v>
      </c>
      <c r="D26" s="19" t="s">
        <v>6</v>
      </c>
      <c r="E26" s="40">
        <v>9</v>
      </c>
      <c r="F26" s="13"/>
      <c r="G26" s="6">
        <f t="shared" si="0"/>
        <v>0</v>
      </c>
    </row>
    <row r="27" spans="2:7" ht="31.5">
      <c r="B27" s="19" t="s">
        <v>46</v>
      </c>
      <c r="C27" s="19" t="s">
        <v>47</v>
      </c>
      <c r="D27" s="19" t="s">
        <v>6</v>
      </c>
      <c r="E27" s="40">
        <v>15</v>
      </c>
      <c r="F27" s="13"/>
      <c r="G27" s="6">
        <f t="shared" si="0"/>
        <v>0</v>
      </c>
    </row>
    <row r="28" spans="2:7" ht="31.5">
      <c r="B28" s="19" t="s">
        <v>48</v>
      </c>
      <c r="C28" s="19" t="s">
        <v>49</v>
      </c>
      <c r="D28" s="19" t="s">
        <v>6</v>
      </c>
      <c r="E28" s="40">
        <v>18</v>
      </c>
      <c r="F28" s="13"/>
      <c r="G28" s="6">
        <f t="shared" si="0"/>
        <v>0</v>
      </c>
    </row>
    <row r="29" spans="2:7" ht="31.5">
      <c r="B29" s="19" t="s">
        <v>50</v>
      </c>
      <c r="C29" s="19" t="s">
        <v>51</v>
      </c>
      <c r="D29" s="19" t="s">
        <v>6</v>
      </c>
      <c r="E29" s="40">
        <v>3</v>
      </c>
      <c r="F29" s="13"/>
      <c r="G29" s="6">
        <f t="shared" si="0"/>
        <v>0</v>
      </c>
    </row>
    <row r="30" spans="2:7" ht="31.5">
      <c r="B30" s="19" t="s">
        <v>52</v>
      </c>
      <c r="C30" s="19" t="s">
        <v>53</v>
      </c>
      <c r="D30" s="19" t="s">
        <v>6</v>
      </c>
      <c r="E30" s="40">
        <v>3</v>
      </c>
      <c r="F30" s="13"/>
      <c r="G30" s="6">
        <f t="shared" si="0"/>
        <v>0</v>
      </c>
    </row>
    <row r="31" spans="2:7" ht="63">
      <c r="B31" s="21" t="s">
        <v>54</v>
      </c>
      <c r="C31" s="21" t="s">
        <v>55</v>
      </c>
      <c r="D31" s="21" t="s">
        <v>22</v>
      </c>
      <c r="E31" s="9" t="s">
        <v>100</v>
      </c>
      <c r="F31" s="5"/>
      <c r="G31" s="7">
        <f>F31*((G25+G26+G27+G28+G29+G30)/6)</f>
        <v>0</v>
      </c>
    </row>
    <row r="32" spans="2:7" ht="15.75">
      <c r="B32" s="19" t="s">
        <v>56</v>
      </c>
      <c r="C32" s="19" t="s">
        <v>57</v>
      </c>
      <c r="D32" s="19" t="s">
        <v>6</v>
      </c>
      <c r="E32" s="40">
        <v>3</v>
      </c>
      <c r="F32" s="13"/>
      <c r="G32" s="6">
        <f t="shared" si="0"/>
        <v>0</v>
      </c>
    </row>
    <row r="33" spans="2:7" ht="15.75">
      <c r="B33" s="19" t="s">
        <v>58</v>
      </c>
      <c r="C33" s="19" t="s">
        <v>59</v>
      </c>
      <c r="D33" s="19" t="s">
        <v>6</v>
      </c>
      <c r="E33" s="40">
        <v>3</v>
      </c>
      <c r="F33" s="13"/>
      <c r="G33" s="6">
        <f t="shared" si="0"/>
        <v>0</v>
      </c>
    </row>
    <row r="34" spans="2:7" ht="15.75">
      <c r="B34" s="19" t="s">
        <v>60</v>
      </c>
      <c r="C34" s="19" t="s">
        <v>61</v>
      </c>
      <c r="D34" s="19" t="s">
        <v>6</v>
      </c>
      <c r="E34" s="40">
        <v>18</v>
      </c>
      <c r="F34" s="13"/>
      <c r="G34" s="6">
        <f t="shared" si="0"/>
        <v>0</v>
      </c>
    </row>
    <row r="35" spans="2:7" ht="47.25">
      <c r="B35" s="19" t="s">
        <v>62</v>
      </c>
      <c r="C35" s="19" t="s">
        <v>63</v>
      </c>
      <c r="D35" s="19" t="s">
        <v>6</v>
      </c>
      <c r="E35" s="40">
        <v>195</v>
      </c>
      <c r="F35" s="13"/>
      <c r="G35" s="6">
        <f t="shared" si="0"/>
        <v>0</v>
      </c>
    </row>
    <row r="36" spans="2:7" ht="47.25">
      <c r="B36" s="19" t="s">
        <v>64</v>
      </c>
      <c r="C36" s="19" t="s">
        <v>65</v>
      </c>
      <c r="D36" s="19" t="s">
        <v>6</v>
      </c>
      <c r="E36" s="40">
        <v>54</v>
      </c>
      <c r="F36" s="13"/>
      <c r="G36" s="6">
        <f t="shared" si="0"/>
        <v>0</v>
      </c>
    </row>
    <row r="37" spans="2:7" ht="63">
      <c r="B37" s="19" t="s">
        <v>66</v>
      </c>
      <c r="C37" s="19" t="s">
        <v>67</v>
      </c>
      <c r="D37" s="19" t="s">
        <v>6</v>
      </c>
      <c r="E37" s="40">
        <v>3</v>
      </c>
      <c r="F37" s="13"/>
      <c r="G37" s="6">
        <f t="shared" si="0"/>
        <v>0</v>
      </c>
    </row>
    <row r="38" spans="2:7" ht="15.75">
      <c r="B38" s="19" t="s">
        <v>68</v>
      </c>
      <c r="C38" s="19" t="s">
        <v>69</v>
      </c>
      <c r="D38" s="19" t="s">
        <v>6</v>
      </c>
      <c r="E38" s="40">
        <v>3</v>
      </c>
      <c r="F38" s="13"/>
      <c r="G38" s="6">
        <f t="shared" si="0"/>
        <v>0</v>
      </c>
    </row>
    <row r="39" spans="2:7" ht="31.5">
      <c r="B39" s="19" t="s">
        <v>70</v>
      </c>
      <c r="C39" s="19" t="s">
        <v>71</v>
      </c>
      <c r="D39" s="19" t="s">
        <v>6</v>
      </c>
      <c r="E39" s="40">
        <v>225</v>
      </c>
      <c r="F39" s="13"/>
      <c r="G39" s="6">
        <f t="shared" si="0"/>
        <v>0</v>
      </c>
    </row>
    <row r="40" spans="2:7" ht="31.5">
      <c r="B40" s="19" t="s">
        <v>72</v>
      </c>
      <c r="C40" s="19" t="s">
        <v>73</v>
      </c>
      <c r="D40" s="19" t="s">
        <v>6</v>
      </c>
      <c r="E40" s="40">
        <v>225</v>
      </c>
      <c r="F40" s="13"/>
      <c r="G40" s="6">
        <f t="shared" si="0"/>
        <v>0</v>
      </c>
    </row>
    <row r="41" spans="2:7" ht="31.5">
      <c r="B41" s="19" t="s">
        <v>74</v>
      </c>
      <c r="C41" s="19" t="s">
        <v>75</v>
      </c>
      <c r="D41" s="19" t="s">
        <v>6</v>
      </c>
      <c r="E41" s="40">
        <v>225</v>
      </c>
      <c r="F41" s="13"/>
      <c r="G41" s="6">
        <f t="shared" si="0"/>
        <v>0</v>
      </c>
    </row>
    <row r="42" spans="2:7" ht="15.75">
      <c r="B42" s="19" t="s">
        <v>76</v>
      </c>
      <c r="C42" s="19" t="s">
        <v>77</v>
      </c>
      <c r="D42" s="19" t="s">
        <v>6</v>
      </c>
      <c r="E42" s="40">
        <v>225</v>
      </c>
      <c r="F42" s="13"/>
      <c r="G42" s="6">
        <f t="shared" si="0"/>
        <v>0</v>
      </c>
    </row>
    <row r="43" spans="2:7" ht="47.25">
      <c r="B43" s="19" t="s">
        <v>78</v>
      </c>
      <c r="C43" s="19" t="s">
        <v>79</v>
      </c>
      <c r="D43" s="19" t="s">
        <v>6</v>
      </c>
      <c r="E43" s="40">
        <v>225</v>
      </c>
      <c r="F43" s="13"/>
      <c r="G43" s="6">
        <f t="shared" si="0"/>
        <v>0</v>
      </c>
    </row>
    <row r="44" spans="2:7" ht="31.5">
      <c r="B44" s="19" t="s">
        <v>80</v>
      </c>
      <c r="C44" s="19" t="s">
        <v>81</v>
      </c>
      <c r="D44" s="19" t="s">
        <v>6</v>
      </c>
      <c r="E44" s="40">
        <v>3</v>
      </c>
      <c r="F44" s="13"/>
      <c r="G44" s="6">
        <f t="shared" si="0"/>
        <v>0</v>
      </c>
    </row>
    <row r="45" spans="2:7" ht="15.75">
      <c r="B45" s="19" t="s">
        <v>82</v>
      </c>
      <c r="C45" s="19" t="s">
        <v>83</v>
      </c>
      <c r="D45" s="19" t="s">
        <v>84</v>
      </c>
      <c r="E45" s="40">
        <v>3</v>
      </c>
      <c r="F45" s="13"/>
      <c r="G45" s="6">
        <f t="shared" si="0"/>
        <v>0</v>
      </c>
    </row>
    <row r="46" spans="2:7" ht="15.75">
      <c r="B46" s="19" t="s">
        <v>85</v>
      </c>
      <c r="C46" s="19" t="s">
        <v>86</v>
      </c>
      <c r="D46" s="19" t="s">
        <v>84</v>
      </c>
      <c r="E46" s="40">
        <v>21</v>
      </c>
      <c r="F46" s="13"/>
      <c r="G46" s="6">
        <f t="shared" si="0"/>
        <v>0</v>
      </c>
    </row>
    <row r="47" spans="2:7" ht="15.75">
      <c r="B47" s="19" t="s">
        <v>87</v>
      </c>
      <c r="C47" s="19" t="s">
        <v>88</v>
      </c>
      <c r="D47" s="19" t="s">
        <v>6</v>
      </c>
      <c r="E47" s="40">
        <v>6</v>
      </c>
      <c r="F47" s="13"/>
      <c r="G47" s="6">
        <f t="shared" si="0"/>
        <v>0</v>
      </c>
    </row>
    <row r="48" spans="2:7" ht="31.5">
      <c r="B48" s="19" t="s">
        <v>89</v>
      </c>
      <c r="C48" s="19" t="s">
        <v>90</v>
      </c>
      <c r="D48" s="19" t="s">
        <v>6</v>
      </c>
      <c r="E48" s="40">
        <v>3</v>
      </c>
      <c r="F48" s="13"/>
      <c r="G48" s="6">
        <f t="shared" si="0"/>
        <v>0</v>
      </c>
    </row>
    <row r="49" spans="2:7" ht="31.5">
      <c r="B49" s="19" t="s">
        <v>91</v>
      </c>
      <c r="C49" s="19" t="s">
        <v>92</v>
      </c>
      <c r="D49" s="19" t="s">
        <v>6</v>
      </c>
      <c r="E49" s="40">
        <v>225</v>
      </c>
      <c r="F49" s="13"/>
      <c r="G49" s="6">
        <f>1.3*E49*F49</f>
        <v>0</v>
      </c>
    </row>
    <row r="50" spans="2:7" ht="47.25">
      <c r="B50" s="19" t="s">
        <v>112</v>
      </c>
      <c r="C50" s="19" t="s">
        <v>110</v>
      </c>
      <c r="D50" s="19" t="s">
        <v>114</v>
      </c>
      <c r="E50" s="40">
        <v>180</v>
      </c>
      <c r="F50" s="13"/>
      <c r="G50" s="6">
        <f>1.3*E50*F50</f>
        <v>0</v>
      </c>
    </row>
    <row r="51" spans="2:9" ht="47.25">
      <c r="B51" s="19" t="s">
        <v>117</v>
      </c>
      <c r="C51" s="19" t="s">
        <v>110</v>
      </c>
      <c r="D51" s="19" t="s">
        <v>111</v>
      </c>
      <c r="E51" s="40">
        <v>180</v>
      </c>
      <c r="F51" s="13"/>
      <c r="G51" s="6">
        <f>1.3*E51*F51*8</f>
        <v>0</v>
      </c>
      <c r="I51" s="12"/>
    </row>
    <row r="52" spans="2:10" ht="31.5">
      <c r="B52" s="8" t="s">
        <v>115</v>
      </c>
      <c r="C52" s="19" t="s">
        <v>102</v>
      </c>
      <c r="D52" s="19" t="s">
        <v>114</v>
      </c>
      <c r="E52" s="40">
        <v>81</v>
      </c>
      <c r="F52" s="13"/>
      <c r="G52" s="6">
        <f>1.3*E52*F52</f>
        <v>0</v>
      </c>
      <c r="J52" s="12"/>
    </row>
    <row r="53" spans="2:7" ht="31.5">
      <c r="B53" s="8" t="s">
        <v>116</v>
      </c>
      <c r="C53" s="19" t="s">
        <v>102</v>
      </c>
      <c r="D53" s="19" t="s">
        <v>111</v>
      </c>
      <c r="E53" s="40">
        <v>81</v>
      </c>
      <c r="F53" s="13"/>
      <c r="G53" s="6">
        <f>1.3*E53*F53*15</f>
        <v>0</v>
      </c>
    </row>
    <row r="54" spans="2:7" ht="31.5">
      <c r="B54" s="8">
        <v>48</v>
      </c>
      <c r="C54" s="19" t="s">
        <v>121</v>
      </c>
      <c r="D54" s="19" t="s">
        <v>6</v>
      </c>
      <c r="E54" s="40">
        <v>12</v>
      </c>
      <c r="F54" s="4"/>
      <c r="G54" s="6">
        <f>1.3*E54*F54</f>
        <v>0</v>
      </c>
    </row>
    <row r="55" spans="2:7" ht="15.75">
      <c r="B55" s="26"/>
      <c r="C55" s="26"/>
      <c r="D55" s="26"/>
      <c r="E55" s="26"/>
      <c r="G55" s="26"/>
    </row>
    <row r="56" spans="2:7" ht="15.75">
      <c r="B56" s="26"/>
      <c r="C56" s="26"/>
      <c r="D56" s="26"/>
      <c r="E56" s="26"/>
      <c r="G56" s="26"/>
    </row>
    <row r="57" spans="2:7" s="15" customFormat="1" ht="15.75">
      <c r="B57" s="22"/>
      <c r="C57" s="22" t="s">
        <v>119</v>
      </c>
      <c r="D57" s="22"/>
      <c r="E57" s="22"/>
      <c r="F57" s="14"/>
      <c r="G57" s="27">
        <f>SUM(G5:G54)</f>
        <v>0</v>
      </c>
    </row>
  </sheetData>
  <sheetProtection password="CC25" sheet="1"/>
  <mergeCells count="1">
    <mergeCell ref="E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57"/>
  <sheetViews>
    <sheetView zoomScalePageLayoutView="0" workbookViewId="0" topLeftCell="B47">
      <selection activeCell="C63" sqref="C63"/>
    </sheetView>
  </sheetViews>
  <sheetFormatPr defaultColWidth="9.140625" defaultRowHeight="12.75"/>
  <cols>
    <col min="1" max="1" width="3.28125" style="1" customWidth="1"/>
    <col min="2" max="2" width="5.00390625" style="1" bestFit="1" customWidth="1"/>
    <col min="3" max="3" width="65.8515625" style="1" customWidth="1"/>
    <col min="4" max="4" width="10.28125" style="1" customWidth="1"/>
    <col min="5" max="5" width="31.140625" style="1" customWidth="1"/>
    <col min="6" max="6" width="14.8515625" style="1" customWidth="1"/>
    <col min="7" max="7" width="16.28125" style="1" customWidth="1"/>
    <col min="8" max="16384" width="9.140625" style="1" customWidth="1"/>
  </cols>
  <sheetData>
    <row r="1" ht="15.75">
      <c r="E1" s="2" t="s">
        <v>127</v>
      </c>
    </row>
    <row r="3" spans="2:7" ht="31.5" customHeight="1">
      <c r="B3" s="4"/>
      <c r="C3" s="33" t="s">
        <v>105</v>
      </c>
      <c r="D3" s="4"/>
      <c r="E3" s="42" t="s">
        <v>99</v>
      </c>
      <c r="F3" s="42"/>
      <c r="G3" s="42"/>
    </row>
    <row r="4" spans="2:7" ht="31.5">
      <c r="B4" s="33" t="s">
        <v>0</v>
      </c>
      <c r="C4" s="33" t="s">
        <v>1</v>
      </c>
      <c r="D4" s="35" t="s">
        <v>2</v>
      </c>
      <c r="E4" s="35" t="s">
        <v>3</v>
      </c>
      <c r="F4" s="36" t="s">
        <v>103</v>
      </c>
      <c r="G4" s="36" t="s">
        <v>104</v>
      </c>
    </row>
    <row r="5" spans="2:7" ht="31.5">
      <c r="B5" s="19" t="s">
        <v>4</v>
      </c>
      <c r="C5" s="19" t="s">
        <v>5</v>
      </c>
      <c r="D5" s="19" t="s">
        <v>6</v>
      </c>
      <c r="E5" s="40">
        <v>21</v>
      </c>
      <c r="F5" s="13"/>
      <c r="G5" s="6">
        <f>E5*F5</f>
        <v>0</v>
      </c>
    </row>
    <row r="6" spans="2:7" ht="31.5">
      <c r="B6" s="19" t="s">
        <v>7</v>
      </c>
      <c r="C6" s="19" t="s">
        <v>8</v>
      </c>
      <c r="D6" s="19" t="s">
        <v>6</v>
      </c>
      <c r="E6" s="40">
        <v>21</v>
      </c>
      <c r="F6" s="13"/>
      <c r="G6" s="6">
        <f aca="true" t="shared" si="0" ref="G6:G48">E6*F6</f>
        <v>0</v>
      </c>
    </row>
    <row r="7" spans="2:7" ht="31.5">
      <c r="B7" s="20" t="s">
        <v>9</v>
      </c>
      <c r="C7" s="20" t="s">
        <v>106</v>
      </c>
      <c r="D7" s="20" t="s">
        <v>6</v>
      </c>
      <c r="E7" s="41">
        <v>21</v>
      </c>
      <c r="F7" s="17"/>
      <c r="G7" s="10">
        <f>E7*(F6+F7*(700-300))</f>
        <v>0</v>
      </c>
    </row>
    <row r="8" spans="2:7" ht="31.5">
      <c r="B8" s="19" t="s">
        <v>10</v>
      </c>
      <c r="C8" s="19" t="s">
        <v>11</v>
      </c>
      <c r="D8" s="19" t="s">
        <v>6</v>
      </c>
      <c r="E8" s="40">
        <v>3</v>
      </c>
      <c r="F8" s="13"/>
      <c r="G8" s="6">
        <f t="shared" si="0"/>
        <v>0</v>
      </c>
    </row>
    <row r="9" spans="2:7" ht="31.5">
      <c r="B9" s="20" t="s">
        <v>12</v>
      </c>
      <c r="C9" s="20" t="s">
        <v>107</v>
      </c>
      <c r="D9" s="20" t="s">
        <v>6</v>
      </c>
      <c r="E9" s="41">
        <v>3</v>
      </c>
      <c r="F9" s="17"/>
      <c r="G9" s="10">
        <f>E9*(F8+F9*(700-300))</f>
        <v>0</v>
      </c>
    </row>
    <row r="10" spans="2:7" ht="31.5">
      <c r="B10" s="19" t="s">
        <v>13</v>
      </c>
      <c r="C10" s="19" t="s">
        <v>14</v>
      </c>
      <c r="D10" s="19" t="s">
        <v>6</v>
      </c>
      <c r="E10" s="40">
        <v>90</v>
      </c>
      <c r="F10" s="13"/>
      <c r="G10" s="6">
        <f t="shared" si="0"/>
        <v>0</v>
      </c>
    </row>
    <row r="11" spans="2:7" ht="31.5">
      <c r="B11" s="19" t="s">
        <v>15</v>
      </c>
      <c r="C11" s="19" t="s">
        <v>16</v>
      </c>
      <c r="D11" s="19" t="s">
        <v>6</v>
      </c>
      <c r="E11" s="40">
        <v>60</v>
      </c>
      <c r="F11" s="13"/>
      <c r="G11" s="6">
        <f t="shared" si="0"/>
        <v>0</v>
      </c>
    </row>
    <row r="12" spans="2:7" ht="31.5">
      <c r="B12" s="19" t="s">
        <v>17</v>
      </c>
      <c r="C12" s="19" t="s">
        <v>18</v>
      </c>
      <c r="D12" s="19" t="s">
        <v>6</v>
      </c>
      <c r="E12" s="40">
        <v>45</v>
      </c>
      <c r="F12" s="13"/>
      <c r="G12" s="6">
        <f t="shared" si="0"/>
        <v>0</v>
      </c>
    </row>
    <row r="13" spans="2:7" ht="31.5">
      <c r="B13" s="20" t="s">
        <v>19</v>
      </c>
      <c r="C13" s="20" t="s">
        <v>108</v>
      </c>
      <c r="D13" s="20" t="s">
        <v>6</v>
      </c>
      <c r="E13" s="41">
        <v>3</v>
      </c>
      <c r="F13" s="17"/>
      <c r="G13" s="10">
        <f>E13*(F12+F13*(700-500))</f>
        <v>0</v>
      </c>
    </row>
    <row r="14" spans="2:7" ht="63">
      <c r="B14" s="21" t="s">
        <v>20</v>
      </c>
      <c r="C14" s="21" t="s">
        <v>21</v>
      </c>
      <c r="D14" s="21" t="s">
        <v>22</v>
      </c>
      <c r="E14" s="9" t="s">
        <v>101</v>
      </c>
      <c r="F14" s="5"/>
      <c r="G14" s="7">
        <f>F14*((G10+G11+G12+G13)/4)</f>
        <v>0</v>
      </c>
    </row>
    <row r="15" spans="2:7" ht="15.75">
      <c r="B15" s="19" t="s">
        <v>23</v>
      </c>
      <c r="C15" s="19" t="s">
        <v>24</v>
      </c>
      <c r="D15" s="19" t="s">
        <v>6</v>
      </c>
      <c r="E15" s="40">
        <v>3</v>
      </c>
      <c r="F15" s="13"/>
      <c r="G15" s="6">
        <f t="shared" si="0"/>
        <v>0</v>
      </c>
    </row>
    <row r="16" spans="2:7" ht="15.75">
      <c r="B16" s="19" t="s">
        <v>25</v>
      </c>
      <c r="C16" s="19" t="s">
        <v>26</v>
      </c>
      <c r="D16" s="19" t="s">
        <v>6</v>
      </c>
      <c r="E16" s="40">
        <v>3</v>
      </c>
      <c r="F16" s="13"/>
      <c r="G16" s="6">
        <f t="shared" si="0"/>
        <v>0</v>
      </c>
    </row>
    <row r="17" spans="2:7" ht="15.75">
      <c r="B17" s="19" t="s">
        <v>27</v>
      </c>
      <c r="C17" s="19" t="s">
        <v>28</v>
      </c>
      <c r="D17" s="19" t="s">
        <v>6</v>
      </c>
      <c r="E17" s="40">
        <v>3</v>
      </c>
      <c r="F17" s="13"/>
      <c r="G17" s="6">
        <f t="shared" si="0"/>
        <v>0</v>
      </c>
    </row>
    <row r="18" spans="2:7" ht="31.5">
      <c r="B18" s="20" t="s">
        <v>29</v>
      </c>
      <c r="C18" s="20" t="s">
        <v>109</v>
      </c>
      <c r="D18" s="20" t="s">
        <v>6</v>
      </c>
      <c r="E18" s="41">
        <v>3</v>
      </c>
      <c r="F18" s="17"/>
      <c r="G18" s="10">
        <f>E18*(F17+F18*(700-500))</f>
        <v>0</v>
      </c>
    </row>
    <row r="19" spans="2:7" ht="15.75">
      <c r="B19" s="19" t="s">
        <v>30</v>
      </c>
      <c r="C19" s="19" t="s">
        <v>31</v>
      </c>
      <c r="D19" s="19" t="s">
        <v>6</v>
      </c>
      <c r="E19" s="40">
        <v>15</v>
      </c>
      <c r="F19" s="13"/>
      <c r="G19" s="6">
        <f t="shared" si="0"/>
        <v>0</v>
      </c>
    </row>
    <row r="20" spans="2:7" ht="31.5">
      <c r="B20" s="19" t="s">
        <v>32</v>
      </c>
      <c r="C20" s="19" t="s">
        <v>33</v>
      </c>
      <c r="D20" s="19" t="s">
        <v>6</v>
      </c>
      <c r="E20" s="40">
        <v>15</v>
      </c>
      <c r="F20" s="13"/>
      <c r="G20" s="6">
        <f t="shared" si="0"/>
        <v>0</v>
      </c>
    </row>
    <row r="21" spans="2:7" ht="31.5">
      <c r="B21" s="19" t="s">
        <v>34</v>
      </c>
      <c r="C21" s="19" t="s">
        <v>35</v>
      </c>
      <c r="D21" s="19" t="s">
        <v>6</v>
      </c>
      <c r="E21" s="40">
        <v>15</v>
      </c>
      <c r="F21" s="13"/>
      <c r="G21" s="6">
        <f t="shared" si="0"/>
        <v>0</v>
      </c>
    </row>
    <row r="22" spans="2:7" ht="31.5">
      <c r="B22" s="19" t="s">
        <v>36</v>
      </c>
      <c r="C22" s="19" t="s">
        <v>37</v>
      </c>
      <c r="D22" s="19" t="s">
        <v>6</v>
      </c>
      <c r="E22" s="40">
        <v>15</v>
      </c>
      <c r="F22" s="13"/>
      <c r="G22" s="6">
        <f t="shared" si="0"/>
        <v>0</v>
      </c>
    </row>
    <row r="23" spans="2:7" ht="31.5">
      <c r="B23" s="19" t="s">
        <v>38</v>
      </c>
      <c r="C23" s="19" t="s">
        <v>39</v>
      </c>
      <c r="D23" s="19" t="s">
        <v>6</v>
      </c>
      <c r="E23" s="40">
        <v>15</v>
      </c>
      <c r="F23" s="13"/>
      <c r="G23" s="6">
        <f t="shared" si="0"/>
        <v>0</v>
      </c>
    </row>
    <row r="24" spans="2:7" ht="31.5">
      <c r="B24" s="19" t="s">
        <v>40</v>
      </c>
      <c r="C24" s="19" t="s">
        <v>41</v>
      </c>
      <c r="D24" s="19" t="s">
        <v>6</v>
      </c>
      <c r="E24" s="40">
        <v>15</v>
      </c>
      <c r="F24" s="13"/>
      <c r="G24" s="6">
        <f t="shared" si="0"/>
        <v>0</v>
      </c>
    </row>
    <row r="25" spans="2:7" ht="31.5">
      <c r="B25" s="19" t="s">
        <v>42</v>
      </c>
      <c r="C25" s="19" t="s">
        <v>43</v>
      </c>
      <c r="D25" s="19" t="s">
        <v>6</v>
      </c>
      <c r="E25" s="40">
        <v>9</v>
      </c>
      <c r="F25" s="13"/>
      <c r="G25" s="6">
        <f t="shared" si="0"/>
        <v>0</v>
      </c>
    </row>
    <row r="26" spans="2:7" ht="31.5">
      <c r="B26" s="19" t="s">
        <v>44</v>
      </c>
      <c r="C26" s="19" t="s">
        <v>45</v>
      </c>
      <c r="D26" s="19" t="s">
        <v>6</v>
      </c>
      <c r="E26" s="40">
        <v>9</v>
      </c>
      <c r="F26" s="13"/>
      <c r="G26" s="6">
        <f t="shared" si="0"/>
        <v>0</v>
      </c>
    </row>
    <row r="27" spans="2:7" ht="31.5">
      <c r="B27" s="19" t="s">
        <v>46</v>
      </c>
      <c r="C27" s="19" t="s">
        <v>47</v>
      </c>
      <c r="D27" s="19" t="s">
        <v>6</v>
      </c>
      <c r="E27" s="40">
        <v>15</v>
      </c>
      <c r="F27" s="13"/>
      <c r="G27" s="6">
        <f t="shared" si="0"/>
        <v>0</v>
      </c>
    </row>
    <row r="28" spans="2:7" ht="31.5">
      <c r="B28" s="19" t="s">
        <v>48</v>
      </c>
      <c r="C28" s="19" t="s">
        <v>49</v>
      </c>
      <c r="D28" s="19" t="s">
        <v>6</v>
      </c>
      <c r="E28" s="40">
        <v>18</v>
      </c>
      <c r="F28" s="13"/>
      <c r="G28" s="6">
        <f t="shared" si="0"/>
        <v>0</v>
      </c>
    </row>
    <row r="29" spans="2:7" ht="31.5">
      <c r="B29" s="19" t="s">
        <v>50</v>
      </c>
      <c r="C29" s="19" t="s">
        <v>51</v>
      </c>
      <c r="D29" s="19" t="s">
        <v>6</v>
      </c>
      <c r="E29" s="40">
        <v>3</v>
      </c>
      <c r="F29" s="13"/>
      <c r="G29" s="6">
        <f t="shared" si="0"/>
        <v>0</v>
      </c>
    </row>
    <row r="30" spans="2:7" ht="31.5">
      <c r="B30" s="19" t="s">
        <v>52</v>
      </c>
      <c r="C30" s="19" t="s">
        <v>53</v>
      </c>
      <c r="D30" s="19" t="s">
        <v>6</v>
      </c>
      <c r="E30" s="40">
        <v>3</v>
      </c>
      <c r="F30" s="13"/>
      <c r="G30" s="6">
        <f t="shared" si="0"/>
        <v>0</v>
      </c>
    </row>
    <row r="31" spans="2:7" ht="63">
      <c r="B31" s="21" t="s">
        <v>54</v>
      </c>
      <c r="C31" s="21" t="s">
        <v>55</v>
      </c>
      <c r="D31" s="21" t="s">
        <v>22</v>
      </c>
      <c r="E31" s="9" t="s">
        <v>100</v>
      </c>
      <c r="F31" s="5"/>
      <c r="G31" s="7">
        <f>F31*((G25+G26+G27+G28+G29+G30)/6)</f>
        <v>0</v>
      </c>
    </row>
    <row r="32" spans="2:7" ht="15.75">
      <c r="B32" s="19" t="s">
        <v>56</v>
      </c>
      <c r="C32" s="19" t="s">
        <v>57</v>
      </c>
      <c r="D32" s="19" t="s">
        <v>6</v>
      </c>
      <c r="E32" s="40">
        <v>3</v>
      </c>
      <c r="F32" s="13"/>
      <c r="G32" s="6">
        <f t="shared" si="0"/>
        <v>0</v>
      </c>
    </row>
    <row r="33" spans="2:7" ht="15.75">
      <c r="B33" s="19" t="s">
        <v>58</v>
      </c>
      <c r="C33" s="19" t="s">
        <v>59</v>
      </c>
      <c r="D33" s="19" t="s">
        <v>6</v>
      </c>
      <c r="E33" s="40">
        <v>3</v>
      </c>
      <c r="F33" s="13"/>
      <c r="G33" s="6">
        <f t="shared" si="0"/>
        <v>0</v>
      </c>
    </row>
    <row r="34" spans="2:7" ht="15.75">
      <c r="B34" s="19" t="s">
        <v>60</v>
      </c>
      <c r="C34" s="19" t="s">
        <v>61</v>
      </c>
      <c r="D34" s="19" t="s">
        <v>6</v>
      </c>
      <c r="E34" s="40">
        <v>18</v>
      </c>
      <c r="F34" s="13"/>
      <c r="G34" s="6">
        <f t="shared" si="0"/>
        <v>0</v>
      </c>
    </row>
    <row r="35" spans="2:7" ht="47.25">
      <c r="B35" s="19" t="s">
        <v>62</v>
      </c>
      <c r="C35" s="19" t="s">
        <v>63</v>
      </c>
      <c r="D35" s="19" t="s">
        <v>6</v>
      </c>
      <c r="E35" s="40">
        <v>150</v>
      </c>
      <c r="F35" s="13"/>
      <c r="G35" s="6">
        <f t="shared" si="0"/>
        <v>0</v>
      </c>
    </row>
    <row r="36" spans="2:7" ht="47.25">
      <c r="B36" s="19" t="s">
        <v>64</v>
      </c>
      <c r="C36" s="19" t="s">
        <v>65</v>
      </c>
      <c r="D36" s="19" t="s">
        <v>6</v>
      </c>
      <c r="E36" s="40">
        <v>45</v>
      </c>
      <c r="F36" s="13"/>
      <c r="G36" s="6">
        <f t="shared" si="0"/>
        <v>0</v>
      </c>
    </row>
    <row r="37" spans="2:7" ht="63">
      <c r="B37" s="19" t="s">
        <v>66</v>
      </c>
      <c r="C37" s="19" t="s">
        <v>67</v>
      </c>
      <c r="D37" s="19" t="s">
        <v>6</v>
      </c>
      <c r="E37" s="40">
        <v>3</v>
      </c>
      <c r="F37" s="13"/>
      <c r="G37" s="6">
        <f t="shared" si="0"/>
        <v>0</v>
      </c>
    </row>
    <row r="38" spans="2:7" ht="15.75">
      <c r="B38" s="19" t="s">
        <v>68</v>
      </c>
      <c r="C38" s="19" t="s">
        <v>69</v>
      </c>
      <c r="D38" s="19" t="s">
        <v>6</v>
      </c>
      <c r="E38" s="40">
        <v>3</v>
      </c>
      <c r="F38" s="13"/>
      <c r="G38" s="6">
        <f t="shared" si="0"/>
        <v>0</v>
      </c>
    </row>
    <row r="39" spans="2:7" ht="31.5">
      <c r="B39" s="19" t="s">
        <v>70</v>
      </c>
      <c r="C39" s="19" t="s">
        <v>71</v>
      </c>
      <c r="D39" s="19" t="s">
        <v>6</v>
      </c>
      <c r="E39" s="40">
        <v>180</v>
      </c>
      <c r="F39" s="13"/>
      <c r="G39" s="6">
        <f t="shared" si="0"/>
        <v>0</v>
      </c>
    </row>
    <row r="40" spans="2:7" ht="31.5">
      <c r="B40" s="19" t="s">
        <v>72</v>
      </c>
      <c r="C40" s="19" t="s">
        <v>73</v>
      </c>
      <c r="D40" s="19" t="s">
        <v>6</v>
      </c>
      <c r="E40" s="40">
        <v>180</v>
      </c>
      <c r="F40" s="13"/>
      <c r="G40" s="6">
        <f t="shared" si="0"/>
        <v>0</v>
      </c>
    </row>
    <row r="41" spans="2:7" ht="31.5">
      <c r="B41" s="19" t="s">
        <v>74</v>
      </c>
      <c r="C41" s="19" t="s">
        <v>75</v>
      </c>
      <c r="D41" s="19" t="s">
        <v>6</v>
      </c>
      <c r="E41" s="40">
        <v>180</v>
      </c>
      <c r="F41" s="13"/>
      <c r="G41" s="6">
        <f t="shared" si="0"/>
        <v>0</v>
      </c>
    </row>
    <row r="42" spans="2:7" ht="15.75">
      <c r="B42" s="19" t="s">
        <v>76</v>
      </c>
      <c r="C42" s="19" t="s">
        <v>77</v>
      </c>
      <c r="D42" s="19" t="s">
        <v>6</v>
      </c>
      <c r="E42" s="40">
        <v>180</v>
      </c>
      <c r="F42" s="13"/>
      <c r="G42" s="6">
        <f t="shared" si="0"/>
        <v>0</v>
      </c>
    </row>
    <row r="43" spans="2:7" ht="47.25">
      <c r="B43" s="19" t="s">
        <v>78</v>
      </c>
      <c r="C43" s="19" t="s">
        <v>79</v>
      </c>
      <c r="D43" s="19" t="s">
        <v>6</v>
      </c>
      <c r="E43" s="40">
        <v>180</v>
      </c>
      <c r="F43" s="13"/>
      <c r="G43" s="6">
        <f t="shared" si="0"/>
        <v>0</v>
      </c>
    </row>
    <row r="44" spans="2:7" ht="31.5">
      <c r="B44" s="19" t="s">
        <v>80</v>
      </c>
      <c r="C44" s="19" t="s">
        <v>81</v>
      </c>
      <c r="D44" s="19" t="s">
        <v>6</v>
      </c>
      <c r="E44" s="40">
        <v>3</v>
      </c>
      <c r="F44" s="13"/>
      <c r="G44" s="6">
        <f t="shared" si="0"/>
        <v>0</v>
      </c>
    </row>
    <row r="45" spans="2:7" ht="15.75">
      <c r="B45" s="19" t="s">
        <v>82</v>
      </c>
      <c r="C45" s="19" t="s">
        <v>83</v>
      </c>
      <c r="D45" s="19" t="s">
        <v>84</v>
      </c>
      <c r="E45" s="40">
        <v>3</v>
      </c>
      <c r="F45" s="13"/>
      <c r="G45" s="6">
        <f t="shared" si="0"/>
        <v>0</v>
      </c>
    </row>
    <row r="46" spans="2:7" ht="15.75">
      <c r="B46" s="19" t="s">
        <v>85</v>
      </c>
      <c r="C46" s="19" t="s">
        <v>86</v>
      </c>
      <c r="D46" s="19" t="s">
        <v>84</v>
      </c>
      <c r="E46" s="40">
        <v>150</v>
      </c>
      <c r="F46" s="13"/>
      <c r="G46" s="6">
        <f t="shared" si="0"/>
        <v>0</v>
      </c>
    </row>
    <row r="47" spans="2:7" ht="15.75">
      <c r="B47" s="19" t="s">
        <v>87</v>
      </c>
      <c r="C47" s="19" t="s">
        <v>88</v>
      </c>
      <c r="D47" s="19" t="s">
        <v>6</v>
      </c>
      <c r="E47" s="40">
        <v>3</v>
      </c>
      <c r="F47" s="13"/>
      <c r="G47" s="6">
        <f t="shared" si="0"/>
        <v>0</v>
      </c>
    </row>
    <row r="48" spans="2:7" ht="31.5">
      <c r="B48" s="19" t="s">
        <v>89</v>
      </c>
      <c r="C48" s="19" t="s">
        <v>90</v>
      </c>
      <c r="D48" s="19" t="s">
        <v>6</v>
      </c>
      <c r="E48" s="40">
        <v>15</v>
      </c>
      <c r="F48" s="13"/>
      <c r="G48" s="6">
        <f t="shared" si="0"/>
        <v>0</v>
      </c>
    </row>
    <row r="49" spans="2:7" ht="31.5">
      <c r="B49" s="19" t="s">
        <v>91</v>
      </c>
      <c r="C49" s="19" t="s">
        <v>92</v>
      </c>
      <c r="D49" s="19" t="s">
        <v>6</v>
      </c>
      <c r="E49" s="40">
        <v>180</v>
      </c>
      <c r="F49" s="13"/>
      <c r="G49" s="6">
        <f>1.3*E49*F49</f>
        <v>0</v>
      </c>
    </row>
    <row r="50" spans="2:7" ht="47.25">
      <c r="B50" s="19" t="s">
        <v>112</v>
      </c>
      <c r="C50" s="19" t="s">
        <v>110</v>
      </c>
      <c r="D50" s="19" t="s">
        <v>114</v>
      </c>
      <c r="E50" s="40">
        <v>150</v>
      </c>
      <c r="F50" s="13"/>
      <c r="G50" s="6">
        <f>1.3*E50*F50</f>
        <v>0</v>
      </c>
    </row>
    <row r="51" spans="2:7" ht="47.25">
      <c r="B51" s="19" t="s">
        <v>117</v>
      </c>
      <c r="C51" s="19" t="s">
        <v>110</v>
      </c>
      <c r="D51" s="19" t="s">
        <v>111</v>
      </c>
      <c r="E51" s="40">
        <v>150</v>
      </c>
      <c r="F51" s="13"/>
      <c r="G51" s="6">
        <f>1.3*E51*F51*8</f>
        <v>0</v>
      </c>
    </row>
    <row r="52" spans="2:7" ht="31.5">
      <c r="B52" s="8" t="s">
        <v>115</v>
      </c>
      <c r="C52" s="19" t="s">
        <v>102</v>
      </c>
      <c r="D52" s="19" t="s">
        <v>114</v>
      </c>
      <c r="E52" s="40">
        <v>69</v>
      </c>
      <c r="F52" s="13"/>
      <c r="G52" s="6">
        <f>1.3*E52*F52</f>
        <v>0</v>
      </c>
    </row>
    <row r="53" spans="2:7" ht="31.5">
      <c r="B53" s="8" t="s">
        <v>116</v>
      </c>
      <c r="C53" s="19" t="s">
        <v>102</v>
      </c>
      <c r="D53" s="19" t="s">
        <v>111</v>
      </c>
      <c r="E53" s="40">
        <v>69</v>
      </c>
      <c r="F53" s="13"/>
      <c r="G53" s="6">
        <f>1.3*E53*F53*15</f>
        <v>0</v>
      </c>
    </row>
    <row r="54" spans="2:7" ht="31.5">
      <c r="B54" s="8">
        <v>48</v>
      </c>
      <c r="C54" s="19" t="s">
        <v>121</v>
      </c>
      <c r="D54" s="19" t="s">
        <v>6</v>
      </c>
      <c r="E54" s="40">
        <v>3</v>
      </c>
      <c r="F54" s="4"/>
      <c r="G54" s="6">
        <f>1.3*E54*F54</f>
        <v>0</v>
      </c>
    </row>
    <row r="55" spans="2:7" ht="15.75">
      <c r="B55" s="26"/>
      <c r="C55" s="26"/>
      <c r="D55" s="26"/>
      <c r="E55" s="26"/>
      <c r="G55" s="26"/>
    </row>
    <row r="56" spans="2:7" ht="15.75">
      <c r="B56" s="26"/>
      <c r="C56" s="26"/>
      <c r="D56" s="26"/>
      <c r="E56" s="26"/>
      <c r="G56" s="26"/>
    </row>
    <row r="57" spans="2:7" ht="15.75">
      <c r="B57" s="8"/>
      <c r="C57" s="22" t="s">
        <v>119</v>
      </c>
      <c r="D57" s="8"/>
      <c r="E57" s="8"/>
      <c r="F57" s="4"/>
      <c r="G57" s="6">
        <f>SUM(G5:G54)</f>
        <v>0</v>
      </c>
    </row>
  </sheetData>
  <sheetProtection password="CC25" sheet="1"/>
  <mergeCells count="1">
    <mergeCell ref="E3:G3"/>
  </mergeCells>
  <printOptions/>
  <pageMargins left="0.26" right="0.75" top="0.23" bottom="1" header="0.5" footer="0.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E8737</cp:lastModifiedBy>
  <cp:lastPrinted>2017-05-11T07:16:05Z</cp:lastPrinted>
  <dcterms:created xsi:type="dcterms:W3CDTF">1996-10-14T23:33:28Z</dcterms:created>
  <dcterms:modified xsi:type="dcterms:W3CDTF">2019-03-05T11:52:27Z</dcterms:modified>
  <cp:category/>
  <cp:version/>
  <cp:contentType/>
  <cp:contentStatus/>
</cp:coreProperties>
</file>